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財政\01_予算・その他財政\99_その他財政関係\01_財政状況関係\10_財政状況資料集\H30\20190314_【南種子町：日髙様←村田】平成29年度財政状況資料集について（修正依頼）\"/>
    </mc:Choice>
  </mc:AlternateContent>
  <bookViews>
    <workbookView xWindow="0" yWindow="0" windowWidth="15360" windowHeight="7635" tabRatio="87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alcMode="manual"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C35" i="10"/>
  <c r="AM34" i="10"/>
  <c r="U34" i="10"/>
  <c r="U35" i="10" s="1"/>
  <c r="U36" i="10" s="1"/>
  <c r="C34" i="10"/>
  <c r="BE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BW34" i="10"/>
  <c r="BW35" i="10" s="1"/>
  <c r="BW36" i="10" s="1"/>
  <c r="BW37" i="10" s="1"/>
  <c r="BW38" i="10" s="1"/>
  <c r="BW39" i="10" s="1"/>
  <c r="BW40" i="10" s="1"/>
</calcChain>
</file>

<file path=xl/sharedStrings.xml><?xml version="1.0" encoding="utf-8"?>
<sst xmlns="http://schemas.openxmlformats.org/spreadsheetml/2006/main" count="1092" uniqueCount="578">
  <si>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</si>
  <si>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</si>
  <si>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</si>
  <si>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</si>
  <si>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</si>
  <si>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</si>
  <si>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</si>
  <si>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</si>
  <si>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</si>
  <si>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</si>
  <si>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</si>
  <si>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</si>
  <si>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</si>
  <si>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</si>
  <si>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</si>
  <si>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</si>
  <si>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</si>
  <si>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</si>
  <si>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</si>
  <si>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</si>
  <si>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</si>
  <si>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</si>
  <si>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</si>
  <si>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</si>
  <si>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</si>
  <si>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</si>
  <si>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</si>
  <si>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</si>
  <si>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</si>
  <si>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</si>
  <si>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</si>
  <si>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</si>
  <si>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</si>
  <si>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</si>
  <si>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</si>
  <si>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</si>
  <si>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</si>
  <si>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</si>
  <si>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</si>
  <si>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</si>
  <si>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</si>
  <si>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</si>
  <si>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</si>
  <si>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</si>
  <si>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</si>
  <si>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</si>
  <si>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</si>
  <si>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</si>
  <si>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</si>
  <si>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</si>
  <si>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</si>
  <si>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</si>
  <si>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</si>
  <si>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</si>
  <si>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</si>
  <si>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</si>
  <si>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</si>
  <si>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</si>
  <si>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</si>
  <si>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</si>
  <si>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</si>
  <si>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</si>
  <si>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</si>
  <si>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</si>
  <si>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</si>
  <si>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</si>
  <si>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</si>
  <si>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</si>
  <si>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</si>
  <si>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</si>
  <si>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</si>
  <si>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</si>
  <si>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</si>
  <si>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</si>
  <si>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</si>
  <si>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</si>
  <si>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</si>
  <si>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</si>
  <si>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</si>
  <si>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</si>
  <si>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</si>
  <si>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</si>
  <si>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</si>
  <si>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</si>
  <si>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</si>
  <si>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</si>
  <si>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</si>
  <si>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</si>
  <si>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</si>
  <si>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</si>
  <si>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</si>
  <si>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</si>
  <si>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南種子町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</si>
  <si>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</si>
  <si>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</si>
  <si>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</si>
  <si>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</si>
  <si>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</si>
  <si>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</si>
  <si>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</si>
  <si>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</si>
  <si>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</si>
  <si>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</si>
  <si>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</si>
  <si>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</si>
  <si>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</si>
  <si>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</si>
  <si>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</si>
  <si>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</si>
  <si>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</si>
  <si>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</si>
  <si>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</si>
  <si>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</si>
  <si>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</si>
  <si>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</si>
  <si>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</si>
  <si>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</si>
  <si>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</si>
  <si>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</si>
  <si>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</si>
  <si>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</si>
  <si>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</si>
  <si>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</si>
  <si>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</si>
  <si>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</si>
  <si>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</si>
  <si>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</si>
  <si>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</si>
  <si>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</si>
  <si>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</si>
  <si>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</si>
  <si>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</si>
  <si>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</si>
  <si>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</si>
  <si>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</si>
  <si>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</si>
  <si>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</si>
  <si>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</si>
  <si>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</si>
  <si>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</si>
  <si>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</si>
  <si>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</si>
  <si>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</si>
  <si>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</si>
  <si>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</si>
  <si>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</si>
  <si>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</si>
  <si>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</si>
  <si>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0"/>
  </si>
  <si>
    <t>うち日本人(％)</t>
    <phoneticPr fontId="5"/>
  </si>
  <si>
    <t>0.0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</si>
  <si>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</si>
  <si>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</si>
  <si>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</si>
  <si>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</si>
  <si>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</si>
  <si>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</si>
  <si>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</si>
  <si>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</si>
  <si>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</si>
  <si>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</si>
  <si>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</si>
  <si>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</si>
  <si>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</si>
  <si>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</si>
  <si>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</si>
  <si>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</si>
  <si>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</si>
  <si>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</si>
  <si>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</si>
  <si>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</si>
  <si>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</si>
  <si>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</si>
  <si>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</si>
  <si>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</si>
  <si>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</si>
  <si>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</si>
  <si>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</si>
  <si>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</si>
  <si>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</si>
  <si>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</si>
  <si>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</si>
  <si>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</si>
  <si>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</si>
  <si>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</si>
  <si>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</si>
  <si>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</si>
  <si>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</si>
  <si>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</si>
  <si>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</si>
  <si>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</si>
  <si>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</si>
  <si>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</si>
  <si>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</si>
  <si>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</si>
  <si>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</si>
  <si>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</si>
  <si>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</si>
  <si>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</si>
  <si>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</si>
  <si>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</si>
  <si>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</si>
  <si>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</si>
  <si>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</si>
  <si>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</si>
  <si>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</si>
  <si>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</si>
  <si>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</si>
  <si>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</si>
  <si>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</si>
  <si>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</si>
  <si>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</si>
  <si>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</si>
  <si>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</si>
  <si>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</si>
  <si>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鹿児島県南種子町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</si>
  <si>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</si>
  <si>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</si>
  <si>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</si>
  <si>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</si>
  <si>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</si>
  <si>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</si>
  <si>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</si>
  <si>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</si>
  <si>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</si>
  <si>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</si>
  <si>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</si>
  <si>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</si>
  <si>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</si>
  <si>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</si>
  <si>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</si>
  <si>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</si>
  <si>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</si>
  <si>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</si>
  <si>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</si>
  <si>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</si>
  <si>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</si>
  <si>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</si>
  <si>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</si>
  <si>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</si>
  <si>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</si>
  <si>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</si>
  <si>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</si>
  <si>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</si>
  <si>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</si>
  <si>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</si>
  <si>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</si>
  <si>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</si>
  <si>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</si>
  <si>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</si>
  <si>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</si>
  <si>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</si>
  <si>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</si>
  <si>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</si>
  <si>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</si>
  <si>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</si>
  <si>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</si>
  <si>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</si>
  <si>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</si>
  <si>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</si>
  <si>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</si>
  <si>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</si>
  <si>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</si>
  <si>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</si>
  <si>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</si>
  <si>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</si>
  <si>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</si>
  <si>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</si>
  <si>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</si>
  <si>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</si>
  <si>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</si>
  <si>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</si>
  <si>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</si>
  <si>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</si>
  <si>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</si>
  <si>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</si>
  <si>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</si>
  <si>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</si>
  <si>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</si>
  <si>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</si>
  <si>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</si>
  <si>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</si>
  <si>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</si>
  <si>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</si>
  <si>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</si>
  <si>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</si>
  <si>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</si>
  <si>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</si>
  <si>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</si>
  <si>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</si>
  <si>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</si>
  <si>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</si>
  <si>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</si>
  <si>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</si>
  <si>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</si>
  <si>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</si>
  <si>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</si>
  <si>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</si>
  <si>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</si>
  <si>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</si>
  <si>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</si>
  <si>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</si>
  <si>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</si>
  <si>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</si>
  <si>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</si>
  <si>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</si>
  <si>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</si>
  <si>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</si>
  <si>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</si>
  <si>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</si>
  <si>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</si>
  <si>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</si>
  <si>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</si>
  <si>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</si>
  <si>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</si>
  <si>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</si>
  <si>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</si>
  <si>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</si>
  <si>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</si>
  <si>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</si>
  <si>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</si>
  <si>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</si>
  <si>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</si>
  <si>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</si>
  <si>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</si>
  <si>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</si>
  <si>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</si>
  <si>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</si>
  <si>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</si>
  <si>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</si>
  <si>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</si>
  <si>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</si>
  <si>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</si>
  <si>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</si>
  <si>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</si>
  <si>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</si>
  <si>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</si>
  <si>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</si>
  <si>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</si>
  <si>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</si>
  <si>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</si>
  <si>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</si>
  <si>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</si>
  <si>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</si>
  <si>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</si>
  <si>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</si>
  <si>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</si>
  <si>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</si>
  <si>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</si>
  <si>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</si>
  <si>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</si>
  <si>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</si>
  <si>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</si>
  <si>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</si>
  <si>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</si>
  <si>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</si>
  <si>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</si>
  <si>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</si>
  <si>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</si>
  <si>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</si>
  <si>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</si>
  <si>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</si>
  <si>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</si>
  <si>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</si>
  <si>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</si>
  <si>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鹿児島県南種子町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</si>
  <si>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</si>
  <si>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</si>
  <si>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</si>
  <si>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</si>
  <si>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</si>
  <si>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</si>
  <si>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</si>
  <si>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</si>
  <si>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</si>
  <si>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</si>
  <si>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</si>
  <si>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</si>
  <si>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</si>
  <si>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</si>
  <si>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</si>
  <si>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</si>
  <si>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</si>
  <si>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</si>
  <si>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</si>
  <si>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</si>
  <si>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</si>
  <si>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</si>
  <si>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</si>
  <si>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</si>
  <si>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</si>
  <si>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</si>
  <si>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</si>
  <si>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</si>
  <si>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</si>
  <si>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</si>
  <si>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</si>
  <si>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</si>
  <si>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</si>
  <si>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</si>
  <si>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介護保険特別会計</t>
    <phoneticPr fontId="5"/>
  </si>
  <si>
    <t>後期高齢者医療保険特別会計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</si>
  <si>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</si>
  <si>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</si>
  <si>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</si>
  <si>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</si>
  <si>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</si>
  <si>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</si>
  <si>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</si>
  <si>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</si>
  <si>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</si>
  <si>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</si>
  <si>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</si>
  <si>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</si>
  <si>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</si>
  <si>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</si>
  <si>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</si>
  <si>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</si>
  <si>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</si>
  <si>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</si>
  <si>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</si>
  <si>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</si>
  <si>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</si>
  <si>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</si>
  <si>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</si>
  <si>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</si>
  <si>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</si>
  <si>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</si>
  <si>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</si>
  <si>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</si>
  <si>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</si>
  <si>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</si>
  <si>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</si>
  <si>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</si>
  <si>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</si>
  <si>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</si>
  <si>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</si>
  <si>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</si>
  <si>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</si>
  <si>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</si>
  <si>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</si>
  <si>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</si>
  <si>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</si>
  <si>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</si>
  <si>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</si>
  <si>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</si>
  <si>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</si>
  <si>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</si>
  <si>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</si>
  <si>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</si>
  <si>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</si>
  <si>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</si>
  <si>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</si>
  <si>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</si>
  <si>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</si>
  <si>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</si>
  <si>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</si>
  <si>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</si>
  <si>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</si>
  <si>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</si>
  <si>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</si>
  <si>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</si>
  <si>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</si>
  <si>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後期高齢者医療保険特別会計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</si>
  <si>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</si>
  <si>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</si>
  <si>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</si>
  <si>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</si>
  <si>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</si>
  <si>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</si>
  <si>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</si>
  <si>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</si>
  <si>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</si>
  <si>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</si>
  <si>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</si>
  <si>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</si>
  <si>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</si>
  <si>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</si>
  <si>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</si>
  <si>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</si>
  <si>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</si>
  <si>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</si>
  <si>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</si>
  <si>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</si>
  <si>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</si>
  <si>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</si>
  <si>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</si>
  <si>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</si>
  <si>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</si>
  <si>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</si>
  <si>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</si>
  <si>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</si>
  <si>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</si>
  <si>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</si>
  <si>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</si>
  <si>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</si>
  <si>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</si>
  <si>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</si>
  <si>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</si>
  <si>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</si>
  <si>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</si>
  <si>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</si>
  <si>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</si>
  <si>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</si>
  <si>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</si>
  <si>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</si>
  <si>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</si>
  <si>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</si>
  <si>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</si>
  <si>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</si>
  <si>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</si>
  <si>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</si>
  <si>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</si>
  <si>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</si>
  <si>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</si>
  <si>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</si>
  <si>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</si>
  <si>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</si>
  <si>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</si>
  <si>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</si>
  <si>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</si>
  <si>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</si>
  <si>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</si>
  <si>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</si>
  <si>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</si>
  <si>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</si>
  <si>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</si>
  <si>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</si>
  <si>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</si>
  <si>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</si>
  <si>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</si>
  <si>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</si>
  <si>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</si>
  <si>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</si>
  <si>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</si>
  <si>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</si>
  <si>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</si>
  <si>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</si>
  <si>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</si>
  <si>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</si>
  <si>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</si>
  <si>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</si>
  <si>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</si>
  <si>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</si>
  <si>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</si>
  <si>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</si>
  <si>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</si>
  <si>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</si>
  <si>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</si>
  <si>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</si>
  <si>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</si>
  <si>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</si>
  <si>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1.77</t>
  </si>
  <si>
    <t>▲ 3.84</t>
  </si>
  <si>
    <t>▲ 0.90</t>
  </si>
  <si>
    <t>一般会計</t>
  </si>
  <si>
    <t>国民健康保険事業勘定特別会計</t>
  </si>
  <si>
    <t>簡易水道事業特別会計</t>
  </si>
  <si>
    <t>後期高齢者医療保険特別会計</t>
  </si>
  <si>
    <t>介護保険特別会計</t>
  </si>
  <si>
    <t>その他会計（赤字）</t>
  </si>
  <si>
    <t>その他会計（黒字）</t>
  </si>
  <si>
    <t>鹿児島県市町村総合事務組合</t>
    <rPh sb="0" eb="4">
      <t>カゴシマケン</t>
    </rPh>
    <rPh sb="4" eb="7">
      <t>シチョウソン</t>
    </rPh>
    <rPh sb="7" eb="9">
      <t>ソウゴウ</t>
    </rPh>
    <rPh sb="9" eb="11">
      <t>ジム</t>
    </rPh>
    <rPh sb="11" eb="13">
      <t>クミアイ</t>
    </rPh>
    <phoneticPr fontId="2"/>
  </si>
  <si>
    <t>中南衛生管理組合</t>
    <rPh sb="0" eb="1">
      <t>チュウ</t>
    </rPh>
    <rPh sb="1" eb="2">
      <t>ナン</t>
    </rPh>
    <rPh sb="2" eb="4">
      <t>エイセイ</t>
    </rPh>
    <rPh sb="4" eb="6">
      <t>カンリ</t>
    </rPh>
    <rPh sb="6" eb="8">
      <t>クミアイ</t>
    </rPh>
    <phoneticPr fontId="2"/>
  </si>
  <si>
    <t>熊毛地区消防組合</t>
    <rPh sb="0" eb="2">
      <t>クマゲ</t>
    </rPh>
    <rPh sb="2" eb="4">
      <t>チク</t>
    </rPh>
    <rPh sb="4" eb="6">
      <t>ショウボウ</t>
    </rPh>
    <rPh sb="6" eb="8">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</si>
  <si>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</si>
  <si>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</si>
  <si>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公立種子島病院組合</t>
    <rPh sb="0" eb="2">
      <t>コウリツ</t>
    </rPh>
    <rPh sb="2" eb="5">
      <t>タネガシマ</t>
    </rPh>
    <rPh sb="5" eb="7">
      <t>ビョウイン</t>
    </rPh>
    <rPh sb="7" eb="9">
      <t>クミアイ</t>
    </rPh>
    <phoneticPr fontId="2"/>
  </si>
  <si>
    <t>種子島産婦人科医院組合</t>
    <rPh sb="0" eb="3">
      <t>タネガシマ</t>
    </rPh>
    <rPh sb="3" eb="7">
      <t>サンフジンカ</t>
    </rPh>
    <rPh sb="7" eb="9">
      <t>イイン</t>
    </rPh>
    <rPh sb="9" eb="11">
      <t>クミアイ</t>
    </rPh>
    <phoneticPr fontId="2"/>
  </si>
  <si>
    <t>-</t>
    <phoneticPr fontId="2"/>
  </si>
  <si>
    <t>○</t>
    <phoneticPr fontId="2"/>
  </si>
  <si>
    <t>種子島空港ターミナルビル</t>
    <rPh sb="0" eb="3">
      <t>タネガシマ</t>
    </rPh>
    <rPh sb="3" eb="5">
      <t>クウコウ</t>
    </rPh>
    <phoneticPr fontId="2"/>
  </si>
  <si>
    <t>種子島農業公社</t>
    <rPh sb="0" eb="3">
      <t>タネガシマ</t>
    </rPh>
    <rPh sb="3" eb="5">
      <t>ノウギョウ</t>
    </rPh>
    <rPh sb="5" eb="7">
      <t>コウシャ</t>
    </rPh>
    <phoneticPr fontId="2"/>
  </si>
  <si>
    <t xml:space="preserve"> 南種子町町有施設整備事業基金</t>
    <rPh sb="1" eb="5">
      <t>ミナ</t>
    </rPh>
    <rPh sb="5" eb="6">
      <t>チョウ</t>
    </rPh>
    <rPh sb="6" eb="7">
      <t>ユウ</t>
    </rPh>
    <rPh sb="7" eb="9">
      <t>シセツ</t>
    </rPh>
    <rPh sb="9" eb="11">
      <t>セイビ</t>
    </rPh>
    <rPh sb="11" eb="13">
      <t>ジギョウ</t>
    </rPh>
    <rPh sb="13" eb="15">
      <t>キキン</t>
    </rPh>
    <phoneticPr fontId="11"/>
  </si>
  <si>
    <t xml:space="preserve"> 南種子町ふるさと創生基金</t>
    <rPh sb="1" eb="5">
      <t>ミナ</t>
    </rPh>
    <rPh sb="9" eb="11">
      <t>ソウセイ</t>
    </rPh>
    <rPh sb="11" eb="13">
      <t>キキン</t>
    </rPh>
    <phoneticPr fontId="11"/>
  </si>
  <si>
    <t xml:space="preserve"> 南種子町地域福祉基金</t>
    <rPh sb="1" eb="5">
      <t>ミナ</t>
    </rPh>
    <rPh sb="5" eb="7">
      <t>チイキ</t>
    </rPh>
    <rPh sb="7" eb="9">
      <t>フクシ</t>
    </rPh>
    <rPh sb="9" eb="11">
      <t>キキン</t>
    </rPh>
    <phoneticPr fontId="11"/>
  </si>
  <si>
    <t xml:space="preserve"> 南種子町地域振興基金</t>
    <rPh sb="1" eb="5">
      <t>ミナ</t>
    </rPh>
    <rPh sb="5" eb="7">
      <t>チイキ</t>
    </rPh>
    <rPh sb="7" eb="9">
      <t>シンコウ</t>
    </rPh>
    <rPh sb="9" eb="11">
      <t>キキン</t>
    </rPh>
    <phoneticPr fontId="11"/>
  </si>
  <si>
    <t xml:space="preserve"> 南種子町人材育成基金</t>
    <rPh sb="1" eb="5">
      <t>ミナ</t>
    </rPh>
    <rPh sb="5" eb="7">
      <t>ジンザイ</t>
    </rPh>
    <rPh sb="7" eb="9">
      <t>イクセイ</t>
    </rPh>
    <rPh sb="9" eb="11">
      <t>キキン</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</si>
</sst>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4">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33" fillId="0" borderId="112"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20"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168868</c:v>
                </c:pt>
                <c:pt idx="4">
                  <c:v>202870</c:v>
                </c:pt>
              </c:numCache>
            </c:numRef>
          </c:val>
          <c:smooth val="0"/>
          <c:extLst xmlns:c16r2="http://schemas.microsoft.com/office/drawing/2015/06/chart">
            <c:ext xmlns:c16="http://schemas.microsoft.com/office/drawing/2014/chart" uri="{C3380CC4-5D6E-409C-BE32-E72D297353CC}">
              <c16:uniqueId val="{00000000-8E81-4D51-8BFD-4A914D59B06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269583</c:v>
                </c:pt>
                <c:pt idx="1">
                  <c:v>243875</c:v>
                </c:pt>
                <c:pt idx="2">
                  <c:v>96699</c:v>
                </c:pt>
                <c:pt idx="3">
                  <c:v>132719</c:v>
                </c:pt>
                <c:pt idx="4">
                  <c:v>164801</c:v>
                </c:pt>
              </c:numCache>
            </c:numRef>
          </c:val>
          <c:smooth val="0"/>
          <c:extLst xmlns:c16r2="http://schemas.microsoft.com/office/drawing/2015/06/chart">
            <c:ext xmlns:c16="http://schemas.microsoft.com/office/drawing/2014/chart" uri="{C3380CC4-5D6E-409C-BE32-E72D297353CC}">
              <c16:uniqueId val="{00000001-8E81-4D51-8BFD-4A914D59B064}"/>
            </c:ext>
          </c:extLst>
        </c:ser>
        <c:dLbls>
          <c:showLegendKey val="0"/>
          <c:showVal val="0"/>
          <c:showCatName val="0"/>
          <c:showSerName val="0"/>
          <c:showPercent val="0"/>
          <c:showBubbleSize val="0"/>
        </c:dLbls>
        <c:marker val="1"/>
        <c:smooth val="0"/>
        <c:axId val="336308160"/>
        <c:axId val="336308944"/>
      </c:lineChart>
      <c:catAx>
        <c:axId val="3363081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6308944"/>
        <c:crosses val="autoZero"/>
        <c:auto val="1"/>
        <c:lblAlgn val="ctr"/>
        <c:lblOffset val="100"/>
        <c:tickLblSkip val="1"/>
        <c:tickMarkSkip val="1"/>
        <c:noMultiLvlLbl val="0"/>
      </c:catAx>
      <c:valAx>
        <c:axId val="336308944"/>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63081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1.27</c:v>
                </c:pt>
                <c:pt idx="1">
                  <c:v>1.49</c:v>
                </c:pt>
                <c:pt idx="2">
                  <c:v>1.37</c:v>
                </c:pt>
                <c:pt idx="3">
                  <c:v>2.0499999999999998</c:v>
                </c:pt>
                <c:pt idx="4">
                  <c:v>1.41</c:v>
                </c:pt>
              </c:numCache>
            </c:numRef>
          </c:val>
          <c:extLst xmlns:c16r2="http://schemas.microsoft.com/office/drawing/2015/06/chart">
            <c:ext xmlns:c16="http://schemas.microsoft.com/office/drawing/2014/chart" uri="{C3380CC4-5D6E-409C-BE32-E72D297353CC}">
              <c16:uniqueId val="{00000000-782A-4CD5-9C08-EBE9B8E9697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30.22</c:v>
                </c:pt>
                <c:pt idx="1">
                  <c:v>26.73</c:v>
                </c:pt>
                <c:pt idx="2">
                  <c:v>25.69</c:v>
                </c:pt>
                <c:pt idx="3">
                  <c:v>29.18</c:v>
                </c:pt>
                <c:pt idx="4">
                  <c:v>32.51</c:v>
                </c:pt>
              </c:numCache>
            </c:numRef>
          </c:val>
          <c:extLst xmlns:c16r2="http://schemas.microsoft.com/office/drawing/2015/06/chart">
            <c:ext xmlns:c16="http://schemas.microsoft.com/office/drawing/2014/chart" uri="{C3380CC4-5D6E-409C-BE32-E72D297353CC}">
              <c16:uniqueId val="{00000001-782A-4CD5-9C08-EBE9B8E9697D}"/>
            </c:ext>
          </c:extLst>
        </c:ser>
        <c:dLbls>
          <c:showLegendKey val="0"/>
          <c:showVal val="0"/>
          <c:showCatName val="0"/>
          <c:showSerName val="0"/>
          <c:showPercent val="0"/>
          <c:showBubbleSize val="0"/>
        </c:dLbls>
        <c:gapWidth val="250"/>
        <c:overlap val="100"/>
        <c:axId val="371404880"/>
        <c:axId val="3714052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-1.77</c:v>
                </c:pt>
                <c:pt idx="1">
                  <c:v>-3.84</c:v>
                </c:pt>
                <c:pt idx="2">
                  <c:v>-0.9</c:v>
                </c:pt>
                <c:pt idx="3">
                  <c:v>3.44</c:v>
                </c:pt>
                <c:pt idx="4">
                  <c:v>1.39</c:v>
                </c:pt>
              </c:numCache>
            </c:numRef>
          </c:val>
          <c:smooth val="0"/>
          <c:extLst xmlns:c16r2="http://schemas.microsoft.com/office/drawing/2015/06/chart">
            <c:ext xmlns:c16="http://schemas.microsoft.com/office/drawing/2014/chart" uri="{C3380CC4-5D6E-409C-BE32-E72D297353CC}">
              <c16:uniqueId val="{00000002-782A-4CD5-9C08-EBE9B8E9697D}"/>
            </c:ext>
          </c:extLst>
        </c:ser>
        <c:dLbls>
          <c:showLegendKey val="0"/>
          <c:showVal val="0"/>
          <c:showCatName val="0"/>
          <c:showSerName val="0"/>
          <c:showPercent val="0"/>
          <c:showBubbleSize val="0"/>
        </c:dLbls>
        <c:marker val="1"/>
        <c:smooth val="0"/>
        <c:axId val="371404880"/>
        <c:axId val="371405272"/>
      </c:lineChart>
      <c:catAx>
        <c:axId val="371404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1405272"/>
        <c:crosses val="autoZero"/>
        <c:auto val="1"/>
        <c:lblAlgn val="ctr"/>
        <c:lblOffset val="100"/>
        <c:tickLblSkip val="1"/>
        <c:tickMarkSkip val="1"/>
        <c:noMultiLvlLbl val="0"/>
      </c:catAx>
      <c:valAx>
        <c:axId val="371405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1404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579-42D9-8D6F-493212407F3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579-42D9-8D6F-493212407F3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579-42D9-8D6F-493212407F3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579-42D9-8D6F-493212407F33}"/>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579-42D9-8D6F-493212407F33}"/>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5-E579-42D9-8D6F-493212407F33}"/>
            </c:ext>
          </c:extLst>
        </c:ser>
        <c:ser>
          <c:idx val="6"/>
          <c:order val="6"/>
          <c:tx>
            <c:strRef>
              <c:f>データシート!$A$33</c:f>
              <c:strCache>
                <c:ptCount val="1"/>
                <c:pt idx="0">
                  <c:v>後期高齢者医療保険特別会計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0.02</c:v>
                </c:pt>
                <c:pt idx="4">
                  <c:v>#N/A</c:v>
                </c:pt>
                <c:pt idx="5">
                  <c:v>0.04</c:v>
                </c:pt>
                <c:pt idx="6">
                  <c:v>#N/A</c:v>
                </c:pt>
                <c:pt idx="7">
                  <c:v>0.06</c:v>
                </c:pt>
                <c:pt idx="8">
                  <c:v>#N/A</c:v>
                </c:pt>
                <c:pt idx="9">
                  <c:v>0.06</c:v>
                </c:pt>
              </c:numCache>
            </c:numRef>
          </c:val>
          <c:extLst xmlns:c16r2="http://schemas.microsoft.com/office/drawing/2015/06/chart">
            <c:ext xmlns:c16="http://schemas.microsoft.com/office/drawing/2014/chart" uri="{C3380CC4-5D6E-409C-BE32-E72D297353CC}">
              <c16:uniqueId val="{00000006-E579-42D9-8D6F-493212407F33}"/>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0.04</c:v>
                </c:pt>
                <c:pt idx="2">
                  <c:v>#N/A</c:v>
                </c:pt>
                <c:pt idx="3">
                  <c:v>0.12</c:v>
                </c:pt>
                <c:pt idx="4">
                  <c:v>#N/A</c:v>
                </c:pt>
                <c:pt idx="5">
                  <c:v>0.15</c:v>
                </c:pt>
                <c:pt idx="6">
                  <c:v>#N/A</c:v>
                </c:pt>
                <c:pt idx="7">
                  <c:v>0.06</c:v>
                </c:pt>
                <c:pt idx="8">
                  <c:v>#N/A</c:v>
                </c:pt>
                <c:pt idx="9">
                  <c:v>0.09</c:v>
                </c:pt>
              </c:numCache>
            </c:numRef>
          </c:val>
          <c:extLst xmlns:c16r2="http://schemas.microsoft.com/office/drawing/2015/06/chart">
            <c:ext xmlns:c16="http://schemas.microsoft.com/office/drawing/2014/chart" uri="{C3380CC4-5D6E-409C-BE32-E72D297353CC}">
              <c16:uniqueId val="{00000007-E579-42D9-8D6F-493212407F33}"/>
            </c:ext>
          </c:extLst>
        </c:ser>
        <c:ser>
          <c:idx val="8"/>
          <c:order val="8"/>
          <c:tx>
            <c:strRef>
              <c:f>データシート!$A$35</c:f>
              <c:strCache>
                <c:ptCount val="1"/>
                <c:pt idx="0">
                  <c:v>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0.33</c:v>
                </c:pt>
                <c:pt idx="2">
                  <c:v>#N/A</c:v>
                </c:pt>
                <c:pt idx="3">
                  <c:v>0.78</c:v>
                </c:pt>
                <c:pt idx="4">
                  <c:v>#N/A</c:v>
                </c:pt>
                <c:pt idx="5">
                  <c:v>0.33</c:v>
                </c:pt>
                <c:pt idx="6">
                  <c:v>#N/A</c:v>
                </c:pt>
                <c:pt idx="7">
                  <c:v>0.78</c:v>
                </c:pt>
                <c:pt idx="8">
                  <c:v>#N/A</c:v>
                </c:pt>
                <c:pt idx="9">
                  <c:v>0.15</c:v>
                </c:pt>
              </c:numCache>
            </c:numRef>
          </c:val>
          <c:extLst xmlns:c16r2="http://schemas.microsoft.com/office/drawing/2015/06/chart">
            <c:ext xmlns:c16="http://schemas.microsoft.com/office/drawing/2014/chart" uri="{C3380CC4-5D6E-409C-BE32-E72D297353CC}">
              <c16:uniqueId val="{00000008-E579-42D9-8D6F-493212407F3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1.27</c:v>
                </c:pt>
                <c:pt idx="2">
                  <c:v>#N/A</c:v>
                </c:pt>
                <c:pt idx="3">
                  <c:v>1.48</c:v>
                </c:pt>
                <c:pt idx="4">
                  <c:v>#N/A</c:v>
                </c:pt>
                <c:pt idx="5">
                  <c:v>1.36</c:v>
                </c:pt>
                <c:pt idx="6">
                  <c:v>#N/A</c:v>
                </c:pt>
                <c:pt idx="7">
                  <c:v>2.0499999999999998</c:v>
                </c:pt>
                <c:pt idx="8">
                  <c:v>#N/A</c:v>
                </c:pt>
                <c:pt idx="9">
                  <c:v>1.4</c:v>
                </c:pt>
              </c:numCache>
            </c:numRef>
          </c:val>
          <c:extLst xmlns:c16r2="http://schemas.microsoft.com/office/drawing/2015/06/chart">
            <c:ext xmlns:c16="http://schemas.microsoft.com/office/drawing/2014/chart" uri="{C3380CC4-5D6E-409C-BE32-E72D297353CC}">
              <c16:uniqueId val="{00000009-E579-42D9-8D6F-493212407F33}"/>
            </c:ext>
          </c:extLst>
        </c:ser>
        <c:dLbls>
          <c:showLegendKey val="0"/>
          <c:showVal val="0"/>
          <c:showCatName val="0"/>
          <c:showSerName val="0"/>
          <c:showPercent val="0"/>
          <c:showBubbleSize val="0"/>
        </c:dLbls>
        <c:gapWidth val="150"/>
        <c:overlap val="100"/>
        <c:axId val="371406056"/>
        <c:axId val="371406448"/>
      </c:barChart>
      <c:catAx>
        <c:axId val="371406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1406448"/>
        <c:crosses val="autoZero"/>
        <c:auto val="1"/>
        <c:lblAlgn val="ctr"/>
        <c:lblOffset val="100"/>
        <c:tickLblSkip val="1"/>
        <c:tickMarkSkip val="1"/>
        <c:noMultiLvlLbl val="0"/>
      </c:catAx>
      <c:valAx>
        <c:axId val="371406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14060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495</c:v>
                </c:pt>
                <c:pt idx="5">
                  <c:v>533</c:v>
                </c:pt>
                <c:pt idx="8">
                  <c:v>528</c:v>
                </c:pt>
                <c:pt idx="11">
                  <c:v>514</c:v>
                </c:pt>
                <c:pt idx="14">
                  <c:v>513</c:v>
                </c:pt>
              </c:numCache>
            </c:numRef>
          </c:val>
          <c:extLst xmlns:c16r2="http://schemas.microsoft.com/office/drawing/2015/06/chart">
            <c:ext xmlns:c16="http://schemas.microsoft.com/office/drawing/2014/chart" uri="{C3380CC4-5D6E-409C-BE32-E72D297353CC}">
              <c16:uniqueId val="{00000000-C9E1-422B-BC1B-6ED978CB44E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9E1-422B-BC1B-6ED978CB44E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C9E1-422B-BC1B-6ED978CB44E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79</c:v>
                </c:pt>
                <c:pt idx="3">
                  <c:v>80</c:v>
                </c:pt>
                <c:pt idx="6">
                  <c:v>97</c:v>
                </c:pt>
                <c:pt idx="9">
                  <c:v>98</c:v>
                </c:pt>
                <c:pt idx="12">
                  <c:v>93</c:v>
                </c:pt>
              </c:numCache>
            </c:numRef>
          </c:val>
          <c:extLst xmlns:c16r2="http://schemas.microsoft.com/office/drawing/2015/06/chart">
            <c:ext xmlns:c16="http://schemas.microsoft.com/office/drawing/2014/chart" uri="{C3380CC4-5D6E-409C-BE32-E72D297353CC}">
              <c16:uniqueId val="{00000003-C9E1-422B-BC1B-6ED978CB44E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45</c:v>
                </c:pt>
                <c:pt idx="3">
                  <c:v>45</c:v>
                </c:pt>
                <c:pt idx="6">
                  <c:v>46</c:v>
                </c:pt>
                <c:pt idx="9">
                  <c:v>44</c:v>
                </c:pt>
                <c:pt idx="12">
                  <c:v>43</c:v>
                </c:pt>
              </c:numCache>
            </c:numRef>
          </c:val>
          <c:extLst xmlns:c16r2="http://schemas.microsoft.com/office/drawing/2015/06/chart">
            <c:ext xmlns:c16="http://schemas.microsoft.com/office/drawing/2014/chart" uri="{C3380CC4-5D6E-409C-BE32-E72D297353CC}">
              <c16:uniqueId val="{00000004-C9E1-422B-BC1B-6ED978CB44E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9E1-422B-BC1B-6ED978CB44E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9E1-422B-BC1B-6ED978CB44E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666</c:v>
                </c:pt>
                <c:pt idx="3">
                  <c:v>726</c:v>
                </c:pt>
                <c:pt idx="6">
                  <c:v>707</c:v>
                </c:pt>
                <c:pt idx="9">
                  <c:v>720</c:v>
                </c:pt>
                <c:pt idx="12">
                  <c:v>740</c:v>
                </c:pt>
              </c:numCache>
            </c:numRef>
          </c:val>
          <c:extLst xmlns:c16r2="http://schemas.microsoft.com/office/drawing/2015/06/chart">
            <c:ext xmlns:c16="http://schemas.microsoft.com/office/drawing/2014/chart" uri="{C3380CC4-5D6E-409C-BE32-E72D297353CC}">
              <c16:uniqueId val="{00000007-C9E1-422B-BC1B-6ED978CB44EE}"/>
            </c:ext>
          </c:extLst>
        </c:ser>
        <c:dLbls>
          <c:showLegendKey val="0"/>
          <c:showVal val="0"/>
          <c:showCatName val="0"/>
          <c:showSerName val="0"/>
          <c:showPercent val="0"/>
          <c:showBubbleSize val="0"/>
        </c:dLbls>
        <c:gapWidth val="100"/>
        <c:overlap val="100"/>
        <c:axId val="54858752"/>
        <c:axId val="548591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295</c:v>
                </c:pt>
                <c:pt idx="2">
                  <c:v>#N/A</c:v>
                </c:pt>
                <c:pt idx="3">
                  <c:v>#N/A</c:v>
                </c:pt>
                <c:pt idx="4">
                  <c:v>318</c:v>
                </c:pt>
                <c:pt idx="5">
                  <c:v>#N/A</c:v>
                </c:pt>
                <c:pt idx="6">
                  <c:v>#N/A</c:v>
                </c:pt>
                <c:pt idx="7">
                  <c:v>322</c:v>
                </c:pt>
                <c:pt idx="8">
                  <c:v>#N/A</c:v>
                </c:pt>
                <c:pt idx="9">
                  <c:v>#N/A</c:v>
                </c:pt>
                <c:pt idx="10">
                  <c:v>348</c:v>
                </c:pt>
                <c:pt idx="11">
                  <c:v>#N/A</c:v>
                </c:pt>
                <c:pt idx="12">
                  <c:v>#N/A</c:v>
                </c:pt>
                <c:pt idx="13">
                  <c:v>363</c:v>
                </c:pt>
                <c:pt idx="14">
                  <c:v>#N/A</c:v>
                </c:pt>
              </c:numCache>
            </c:numRef>
          </c:val>
          <c:smooth val="0"/>
          <c:extLst xmlns:c16r2="http://schemas.microsoft.com/office/drawing/2015/06/chart">
            <c:ext xmlns:c16="http://schemas.microsoft.com/office/drawing/2014/chart" uri="{C3380CC4-5D6E-409C-BE32-E72D297353CC}">
              <c16:uniqueId val="{00000008-C9E1-422B-BC1B-6ED978CB44EE}"/>
            </c:ext>
          </c:extLst>
        </c:ser>
        <c:dLbls>
          <c:showLegendKey val="0"/>
          <c:showVal val="0"/>
          <c:showCatName val="0"/>
          <c:showSerName val="0"/>
          <c:showPercent val="0"/>
          <c:showBubbleSize val="0"/>
        </c:dLbls>
        <c:marker val="1"/>
        <c:smooth val="0"/>
        <c:axId val="54858752"/>
        <c:axId val="54859144"/>
      </c:lineChart>
      <c:catAx>
        <c:axId val="54858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859144"/>
        <c:crosses val="autoZero"/>
        <c:auto val="1"/>
        <c:lblAlgn val="ctr"/>
        <c:lblOffset val="100"/>
        <c:tickLblSkip val="1"/>
        <c:tickMarkSkip val="1"/>
        <c:noMultiLvlLbl val="0"/>
      </c:catAx>
      <c:valAx>
        <c:axId val="54859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858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5700</c:v>
                </c:pt>
                <c:pt idx="5">
                  <c:v>5861</c:v>
                </c:pt>
                <c:pt idx="8">
                  <c:v>5778</c:v>
                </c:pt>
                <c:pt idx="11">
                  <c:v>5768</c:v>
                </c:pt>
                <c:pt idx="14">
                  <c:v>5851</c:v>
                </c:pt>
              </c:numCache>
            </c:numRef>
          </c:val>
          <c:extLst xmlns:c16r2="http://schemas.microsoft.com/office/drawing/2015/06/chart">
            <c:ext xmlns:c16="http://schemas.microsoft.com/office/drawing/2014/chart" uri="{C3380CC4-5D6E-409C-BE32-E72D297353CC}">
              <c16:uniqueId val="{00000000-7545-4F98-A553-15A767F4D1A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7545-4F98-A553-15A767F4D1A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2309</c:v>
                </c:pt>
                <c:pt idx="5">
                  <c:v>2112</c:v>
                </c:pt>
                <c:pt idx="8">
                  <c:v>2067</c:v>
                </c:pt>
                <c:pt idx="11">
                  <c:v>2182</c:v>
                </c:pt>
                <c:pt idx="14">
                  <c:v>2312</c:v>
                </c:pt>
              </c:numCache>
            </c:numRef>
          </c:val>
          <c:extLst xmlns:c16r2="http://schemas.microsoft.com/office/drawing/2015/06/chart">
            <c:ext xmlns:c16="http://schemas.microsoft.com/office/drawing/2014/chart" uri="{C3380CC4-5D6E-409C-BE32-E72D297353CC}">
              <c16:uniqueId val="{00000002-7545-4F98-A553-15A767F4D1A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545-4F98-A553-15A767F4D1A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545-4F98-A553-15A767F4D1A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27</c:v>
                </c:pt>
                <c:pt idx="3">
                  <c:v>24</c:v>
                </c:pt>
                <c:pt idx="6">
                  <c:v>20</c:v>
                </c:pt>
                <c:pt idx="9">
                  <c:v>17</c:v>
                </c:pt>
                <c:pt idx="12">
                  <c:v>14</c:v>
                </c:pt>
              </c:numCache>
            </c:numRef>
          </c:val>
          <c:extLst xmlns:c16r2="http://schemas.microsoft.com/office/drawing/2015/06/chart">
            <c:ext xmlns:c16="http://schemas.microsoft.com/office/drawing/2014/chart" uri="{C3380CC4-5D6E-409C-BE32-E72D297353CC}">
              <c16:uniqueId val="{00000005-7545-4F98-A553-15A767F4D1A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1295</c:v>
                </c:pt>
                <c:pt idx="3">
                  <c:v>1236</c:v>
                </c:pt>
                <c:pt idx="6">
                  <c:v>1146</c:v>
                </c:pt>
                <c:pt idx="9">
                  <c:v>1123</c:v>
                </c:pt>
                <c:pt idx="12">
                  <c:v>1077</c:v>
                </c:pt>
              </c:numCache>
            </c:numRef>
          </c:val>
          <c:extLst xmlns:c16r2="http://schemas.microsoft.com/office/drawing/2015/06/chart">
            <c:ext xmlns:c16="http://schemas.microsoft.com/office/drawing/2014/chart" uri="{C3380CC4-5D6E-409C-BE32-E72D297353CC}">
              <c16:uniqueId val="{00000006-7545-4F98-A553-15A767F4D1A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1174</c:v>
                </c:pt>
                <c:pt idx="3">
                  <c:v>1104</c:v>
                </c:pt>
                <c:pt idx="6">
                  <c:v>1340</c:v>
                </c:pt>
                <c:pt idx="9">
                  <c:v>1263</c:v>
                </c:pt>
                <c:pt idx="12">
                  <c:v>1178</c:v>
                </c:pt>
              </c:numCache>
            </c:numRef>
          </c:val>
          <c:extLst xmlns:c16r2="http://schemas.microsoft.com/office/drawing/2015/06/chart">
            <c:ext xmlns:c16="http://schemas.microsoft.com/office/drawing/2014/chart" uri="{C3380CC4-5D6E-409C-BE32-E72D297353CC}">
              <c16:uniqueId val="{00000007-7545-4F98-A553-15A767F4D1A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542</c:v>
                </c:pt>
                <c:pt idx="3">
                  <c:v>577</c:v>
                </c:pt>
                <c:pt idx="6">
                  <c:v>595</c:v>
                </c:pt>
                <c:pt idx="9">
                  <c:v>644</c:v>
                </c:pt>
                <c:pt idx="12">
                  <c:v>637</c:v>
                </c:pt>
              </c:numCache>
            </c:numRef>
          </c:val>
          <c:extLst xmlns:c16r2="http://schemas.microsoft.com/office/drawing/2015/06/chart">
            <c:ext xmlns:c16="http://schemas.microsoft.com/office/drawing/2014/chart" uri="{C3380CC4-5D6E-409C-BE32-E72D297353CC}">
              <c16:uniqueId val="{00000008-7545-4F98-A553-15A767F4D1A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7545-4F98-A553-15A767F4D1A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6440</c:v>
                </c:pt>
                <c:pt idx="3">
                  <c:v>6700</c:v>
                </c:pt>
                <c:pt idx="6">
                  <c:v>6564</c:v>
                </c:pt>
                <c:pt idx="9">
                  <c:v>6498</c:v>
                </c:pt>
                <c:pt idx="12">
                  <c:v>6489</c:v>
                </c:pt>
              </c:numCache>
            </c:numRef>
          </c:val>
          <c:extLst xmlns:c16r2="http://schemas.microsoft.com/office/drawing/2015/06/chart">
            <c:ext xmlns:c16="http://schemas.microsoft.com/office/drawing/2014/chart" uri="{C3380CC4-5D6E-409C-BE32-E72D297353CC}">
              <c16:uniqueId val="{0000000A-7545-4F98-A553-15A767F4D1AA}"/>
            </c:ext>
          </c:extLst>
        </c:ser>
        <c:dLbls>
          <c:showLegendKey val="0"/>
          <c:showVal val="0"/>
          <c:showCatName val="0"/>
          <c:showSerName val="0"/>
          <c:showPercent val="0"/>
          <c:showBubbleSize val="0"/>
        </c:dLbls>
        <c:gapWidth val="100"/>
        <c:overlap val="100"/>
        <c:axId val="54860320"/>
        <c:axId val="54860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1468</c:v>
                </c:pt>
                <c:pt idx="2">
                  <c:v>#N/A</c:v>
                </c:pt>
                <c:pt idx="3">
                  <c:v>#N/A</c:v>
                </c:pt>
                <c:pt idx="4">
                  <c:v>1668</c:v>
                </c:pt>
                <c:pt idx="5">
                  <c:v>#N/A</c:v>
                </c:pt>
                <c:pt idx="6">
                  <c:v>#N/A</c:v>
                </c:pt>
                <c:pt idx="7">
                  <c:v>1820</c:v>
                </c:pt>
                <c:pt idx="8">
                  <c:v>#N/A</c:v>
                </c:pt>
                <c:pt idx="9">
                  <c:v>#N/A</c:v>
                </c:pt>
                <c:pt idx="10">
                  <c:v>1594</c:v>
                </c:pt>
                <c:pt idx="11">
                  <c:v>#N/A</c:v>
                </c:pt>
                <c:pt idx="12">
                  <c:v>#N/A</c:v>
                </c:pt>
                <c:pt idx="13">
                  <c:v>1231</c:v>
                </c:pt>
                <c:pt idx="14">
                  <c:v>#N/A</c:v>
                </c:pt>
              </c:numCache>
            </c:numRef>
          </c:val>
          <c:smooth val="0"/>
          <c:extLst xmlns:c16r2="http://schemas.microsoft.com/office/drawing/2015/06/chart">
            <c:ext xmlns:c16="http://schemas.microsoft.com/office/drawing/2014/chart" uri="{C3380CC4-5D6E-409C-BE32-E72D297353CC}">
              <c16:uniqueId val="{0000000B-7545-4F98-A553-15A767F4D1AA}"/>
            </c:ext>
          </c:extLst>
        </c:ser>
        <c:dLbls>
          <c:showLegendKey val="0"/>
          <c:showVal val="0"/>
          <c:showCatName val="0"/>
          <c:showSerName val="0"/>
          <c:showPercent val="0"/>
          <c:showBubbleSize val="0"/>
        </c:dLbls>
        <c:marker val="1"/>
        <c:smooth val="0"/>
        <c:axId val="54860320"/>
        <c:axId val="54860712"/>
      </c:lineChart>
      <c:catAx>
        <c:axId val="54860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4860712"/>
        <c:crosses val="autoZero"/>
        <c:auto val="1"/>
        <c:lblAlgn val="ctr"/>
        <c:lblOffset val="100"/>
        <c:tickLblSkip val="1"/>
        <c:tickMarkSkip val="1"/>
        <c:noMultiLvlLbl val="0"/>
      </c:catAx>
      <c:valAx>
        <c:axId val="54860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860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835</c:v>
                </c:pt>
                <c:pt idx="1">
                  <c:v>948</c:v>
                </c:pt>
                <c:pt idx="2">
                  <c:v>1060</c:v>
                </c:pt>
              </c:numCache>
            </c:numRef>
          </c:val>
          <c:extLst xmlns:c16r2="http://schemas.microsoft.com/office/drawing/2015/06/chart">
            <c:ext xmlns:c16="http://schemas.microsoft.com/office/drawing/2014/chart" uri="{C3380CC4-5D6E-409C-BE32-E72D297353CC}">
              <c16:uniqueId val="{00000000-6C21-45A5-BDE3-80029BA5172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423</c:v>
                </c:pt>
                <c:pt idx="1">
                  <c:v>423</c:v>
                </c:pt>
                <c:pt idx="2">
                  <c:v>423</c:v>
                </c:pt>
              </c:numCache>
            </c:numRef>
          </c:val>
          <c:extLst xmlns:c16r2="http://schemas.microsoft.com/office/drawing/2015/06/chart">
            <c:ext xmlns:c16="http://schemas.microsoft.com/office/drawing/2014/chart" uri="{C3380CC4-5D6E-409C-BE32-E72D297353CC}">
              <c16:uniqueId val="{00000001-6C21-45A5-BDE3-80029BA5172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654</c:v>
                </c:pt>
                <c:pt idx="1">
                  <c:v>654</c:v>
                </c:pt>
                <c:pt idx="2">
                  <c:v>654</c:v>
                </c:pt>
              </c:numCache>
            </c:numRef>
          </c:val>
          <c:extLst xmlns:c16r2="http://schemas.microsoft.com/office/drawing/2015/06/chart">
            <c:ext xmlns:c16="http://schemas.microsoft.com/office/drawing/2014/chart" uri="{C3380CC4-5D6E-409C-BE32-E72D297353CC}">
              <c16:uniqueId val="{00000002-6C21-45A5-BDE3-80029BA51728}"/>
            </c:ext>
          </c:extLst>
        </c:ser>
        <c:dLbls>
          <c:showLegendKey val="0"/>
          <c:showVal val="0"/>
          <c:showCatName val="0"/>
          <c:showSerName val="0"/>
          <c:showPercent val="0"/>
          <c:showBubbleSize val="0"/>
        </c:dLbls>
        <c:gapWidth val="120"/>
        <c:overlap val="100"/>
        <c:axId val="342574368"/>
        <c:axId val="342574760"/>
      </c:barChart>
      <c:catAx>
        <c:axId val="342574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42574760"/>
        <c:crosses val="autoZero"/>
        <c:auto val="1"/>
        <c:lblAlgn val="ctr"/>
        <c:lblOffset val="100"/>
        <c:tickLblSkip val="1"/>
        <c:tickMarkSkip val="1"/>
        <c:noMultiLvlLbl val="0"/>
      </c:catAx>
      <c:valAx>
        <c:axId val="3425747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42574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鹿児島県南種子町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mn-lt"/>
              <a:ea typeface="+mn-ea"/>
              <a:cs typeface="+mn-cs"/>
            </a:rPr>
            <a:t>  </a:t>
          </a:r>
          <a:r>
            <a:rPr kumimoji="1" lang="ja-JP" altLang="en-US" sz="1600">
              <a:solidFill>
                <a:sysClr val="windowText" lastClr="000000"/>
              </a:solidFill>
              <a:effectLst/>
              <a:latin typeface="+mn-lt"/>
              <a:ea typeface="+mn-ea"/>
              <a:cs typeface="+mn-cs"/>
            </a:rPr>
            <a:t>据え置き期間の終了により</a:t>
          </a:r>
          <a:r>
            <a:rPr kumimoji="1" lang="ja-JP" altLang="ja-JP" sz="1600">
              <a:solidFill>
                <a:sysClr val="windowText" lastClr="000000"/>
              </a:solidFill>
              <a:effectLst/>
              <a:latin typeface="+mn-lt"/>
              <a:ea typeface="+mn-ea"/>
              <a:cs typeface="+mn-cs"/>
            </a:rPr>
            <a:t>元利償還金</a:t>
          </a:r>
          <a:r>
            <a:rPr kumimoji="1" lang="ja-JP" altLang="en-US" sz="1600">
              <a:solidFill>
                <a:sysClr val="windowText" lastClr="000000"/>
              </a:solidFill>
              <a:effectLst/>
              <a:latin typeface="+mn-lt"/>
              <a:ea typeface="+mn-ea"/>
              <a:cs typeface="+mn-cs"/>
            </a:rPr>
            <a:t>が</a:t>
          </a:r>
          <a:r>
            <a:rPr kumimoji="1" lang="ja-JP" altLang="ja-JP" sz="1600">
              <a:solidFill>
                <a:sysClr val="windowText" lastClr="000000"/>
              </a:solidFill>
              <a:effectLst/>
              <a:latin typeface="+mn-lt"/>
              <a:ea typeface="+mn-ea"/>
              <a:cs typeface="+mn-cs"/>
            </a:rPr>
            <a:t>増加</a:t>
          </a:r>
          <a:r>
            <a:rPr kumimoji="1" lang="ja-JP" altLang="en-US" sz="1600">
              <a:solidFill>
                <a:sysClr val="windowText" lastClr="000000"/>
              </a:solidFill>
              <a:effectLst/>
              <a:latin typeface="+mn-lt"/>
              <a:ea typeface="+mn-ea"/>
              <a:cs typeface="+mn-cs"/>
            </a:rPr>
            <a:t>した</a:t>
          </a:r>
          <a:r>
            <a:rPr kumimoji="1" lang="ja-JP" altLang="ja-JP" sz="1600">
              <a:solidFill>
                <a:sysClr val="windowText" lastClr="000000"/>
              </a:solidFill>
              <a:effectLst/>
              <a:latin typeface="+mn-lt"/>
              <a:ea typeface="+mn-ea"/>
              <a:cs typeface="+mn-cs"/>
            </a:rPr>
            <a:t>。</a:t>
          </a:r>
          <a:endParaRPr lang="ja-JP" altLang="ja-JP" sz="1600">
            <a:solidFill>
              <a:sysClr val="windowText" lastClr="000000"/>
            </a:solidFill>
            <a:effectLst/>
          </a:endParaRPr>
        </a:p>
        <a:p>
          <a:pPr eaLnBrk="1" fontAlgn="auto" latinLnBrk="0" hangingPunct="1"/>
          <a:r>
            <a:rPr kumimoji="1" lang="ja-JP" altLang="ja-JP" sz="1600">
              <a:solidFill>
                <a:sysClr val="windowText" lastClr="000000"/>
              </a:solidFill>
              <a:effectLst/>
              <a:latin typeface="+mn-lt"/>
              <a:ea typeface="+mn-ea"/>
              <a:cs typeface="+mn-cs"/>
            </a:rPr>
            <a:t>  </a:t>
          </a:r>
          <a:r>
            <a:rPr kumimoji="1" lang="ja-JP" altLang="en-US" sz="1600">
              <a:solidFill>
                <a:sysClr val="windowText" lastClr="000000"/>
              </a:solidFill>
              <a:effectLst/>
              <a:latin typeface="+mn-lt"/>
              <a:ea typeface="+mn-ea"/>
              <a:cs typeface="+mn-cs"/>
            </a:rPr>
            <a:t>交付税措置のある有利な起債を活用しながら起債残高を管理し，将来の負担軽減に努めたい。</a:t>
          </a:r>
          <a:endParaRPr kumimoji="1" lang="en-US" altLang="ja-JP" sz="1600">
            <a:solidFill>
              <a:sysClr val="windowText" lastClr="000000"/>
            </a:solidFill>
            <a:effectLst/>
            <a:latin typeface="+mn-lt"/>
            <a:ea typeface="+mn-ea"/>
            <a:cs typeface="+mn-cs"/>
          </a:endParaRPr>
        </a:p>
        <a:p>
          <a:pPr eaLnBrk="1" fontAlgn="auto" latinLnBrk="0" hangingPunct="1"/>
          <a:r>
            <a:rPr kumimoji="1" lang="ja-JP" altLang="en-US" sz="1600">
              <a:solidFill>
                <a:sysClr val="windowText" lastClr="000000"/>
              </a:solidFill>
              <a:effectLst/>
              <a:latin typeface="+mn-lt"/>
              <a:ea typeface="+mn-ea"/>
              <a:cs typeface="+mn-cs"/>
            </a:rPr>
            <a:t>　なお，一部事務組合の起債による負担金の増加も考慮する必要がある。</a:t>
          </a:r>
          <a:endParaRPr kumimoji="1" lang="en-US" altLang="ja-JP" sz="1600">
            <a:solidFill>
              <a:sysClr val="windowText" lastClr="000000"/>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鹿児島県南種子町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mn-lt"/>
              <a:ea typeface="+mn-ea"/>
              <a:cs typeface="+mn-cs"/>
            </a:rPr>
            <a:t>地方債の現在高の減少と充当可能基金の増加により、将来負担比率の分子は減少しているが、大型事業が予定されている</a:t>
          </a:r>
          <a:r>
            <a:rPr kumimoji="1" lang="ja-JP" altLang="ja-JP" sz="1600">
              <a:solidFill>
                <a:sysClr val="windowText" lastClr="000000"/>
              </a:solidFill>
              <a:effectLst/>
              <a:latin typeface="+mn-lt"/>
              <a:ea typeface="+mn-ea"/>
              <a:cs typeface="+mn-cs"/>
            </a:rPr>
            <a:t>ことで地方債現在高</a:t>
          </a:r>
          <a:r>
            <a:rPr kumimoji="1" lang="ja-JP" altLang="en-US" sz="1600">
              <a:solidFill>
                <a:sysClr val="windowText" lastClr="000000"/>
              </a:solidFill>
              <a:effectLst/>
              <a:latin typeface="+mn-lt"/>
              <a:ea typeface="+mn-ea"/>
              <a:cs typeface="+mn-cs"/>
            </a:rPr>
            <a:t>の増加が見込まれる</a:t>
          </a:r>
          <a:r>
            <a:rPr kumimoji="1" lang="ja-JP" altLang="ja-JP" sz="1600">
              <a:solidFill>
                <a:sysClr val="windowText" lastClr="000000"/>
              </a:solidFill>
              <a:effectLst/>
              <a:latin typeface="+mn-lt"/>
              <a:ea typeface="+mn-ea"/>
              <a:cs typeface="+mn-cs"/>
            </a:rPr>
            <a:t>。</a:t>
          </a:r>
          <a:endParaRPr lang="ja-JP" altLang="ja-JP" sz="1600">
            <a:solidFill>
              <a:sysClr val="windowText" lastClr="000000"/>
            </a:solidFill>
            <a:effectLst/>
          </a:endParaRPr>
        </a:p>
        <a:p>
          <a:pPr eaLnBrk="1" fontAlgn="auto" latinLnBrk="0" hangingPunct="1"/>
          <a:r>
            <a:rPr kumimoji="1" lang="ja-JP" altLang="ja-JP" sz="1600">
              <a:solidFill>
                <a:sysClr val="windowText" lastClr="000000"/>
              </a:solidFill>
              <a:effectLst/>
              <a:latin typeface="+mn-lt"/>
              <a:ea typeface="+mn-ea"/>
              <a:cs typeface="+mn-cs"/>
            </a:rPr>
            <a:t> </a:t>
          </a:r>
          <a:r>
            <a:rPr kumimoji="1" lang="ja-JP" altLang="en-US" sz="1600">
              <a:solidFill>
                <a:sysClr val="windowText" lastClr="000000"/>
              </a:solidFill>
              <a:effectLst/>
              <a:latin typeface="+mn-lt"/>
              <a:ea typeface="+mn-ea"/>
              <a:cs typeface="+mn-cs"/>
            </a:rPr>
            <a:t>　</a:t>
          </a:r>
          <a:r>
            <a:rPr kumimoji="1" lang="ja-JP" altLang="ja-JP" sz="1600">
              <a:solidFill>
                <a:sysClr val="windowText" lastClr="000000"/>
              </a:solidFill>
              <a:effectLst/>
              <a:latin typeface="+mn-lt"/>
              <a:ea typeface="+mn-ea"/>
              <a:cs typeface="+mn-cs"/>
            </a:rPr>
            <a:t>交付税措置のある有利な起債を活用しながら</a:t>
          </a:r>
          <a:r>
            <a:rPr kumimoji="1" lang="ja-JP" altLang="en-US" sz="1600">
              <a:solidFill>
                <a:sysClr val="windowText" lastClr="000000"/>
              </a:solidFill>
              <a:effectLst/>
              <a:latin typeface="+mn-lt"/>
              <a:ea typeface="+mn-ea"/>
              <a:cs typeface="+mn-cs"/>
            </a:rPr>
            <a:t>起債残高</a:t>
          </a:r>
          <a:r>
            <a:rPr kumimoji="1" lang="ja-JP" altLang="ja-JP" sz="1600">
              <a:solidFill>
                <a:sysClr val="windowText" lastClr="000000"/>
              </a:solidFill>
              <a:effectLst/>
              <a:latin typeface="+mn-lt"/>
              <a:ea typeface="+mn-ea"/>
              <a:cs typeface="+mn-cs"/>
            </a:rPr>
            <a:t>を管理し，将来の負担軽減に努めたい。</a:t>
          </a:r>
          <a:endParaRPr lang="ja-JP" altLang="ja-JP" sz="1600">
            <a:solidFill>
              <a:sysClr val="windowText" lastClr="000000"/>
            </a:solidFill>
            <a:effectLst/>
          </a:endParaRPr>
        </a:p>
        <a:p>
          <a:pPr eaLnBrk="1" fontAlgn="auto" latinLnBrk="0" hangingPunct="1"/>
          <a:r>
            <a:rPr kumimoji="1" lang="ja-JP" altLang="ja-JP" sz="1600">
              <a:solidFill>
                <a:sysClr val="windowText" lastClr="000000"/>
              </a:solidFill>
              <a:effectLst/>
              <a:latin typeface="+mn-lt"/>
              <a:ea typeface="+mn-ea"/>
              <a:cs typeface="+mn-cs"/>
            </a:rPr>
            <a:t>　なお，一部事務組合の起債による負担金の増加も考慮する必要がある。</a:t>
          </a:r>
          <a:endParaRPr lang="ja-JP" altLang="ja-JP" sz="16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鹿児島県南種子町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mn-ea"/>
              <a:ea typeface="+mn-ea"/>
              <a:cs typeface="+mn-cs"/>
            </a:rPr>
            <a:t>    ふるさと応援寄附金の大幅な増（前年度比較 </a:t>
          </a:r>
          <a:r>
            <a:rPr kumimoji="1" lang="en-US" altLang="ja-JP" sz="1600">
              <a:solidFill>
                <a:schemeClr val="dk1"/>
              </a:solidFill>
              <a:effectLst/>
              <a:latin typeface="+mn-ea"/>
              <a:ea typeface="+mn-ea"/>
              <a:cs typeface="+mn-cs"/>
            </a:rPr>
            <a:t>3</a:t>
          </a:r>
          <a:r>
            <a:rPr kumimoji="1" lang="ja-JP" altLang="en-US" sz="1600">
              <a:solidFill>
                <a:schemeClr val="dk1"/>
              </a:solidFill>
              <a:effectLst/>
              <a:latin typeface="+mn-ea"/>
              <a:ea typeface="+mn-ea"/>
              <a:cs typeface="+mn-cs"/>
            </a:rPr>
            <a:t>億</a:t>
          </a:r>
          <a:r>
            <a:rPr kumimoji="1" lang="en-US" altLang="ja-JP" sz="1600">
              <a:solidFill>
                <a:schemeClr val="dk1"/>
              </a:solidFill>
              <a:effectLst/>
              <a:latin typeface="+mn-ea"/>
              <a:ea typeface="+mn-ea"/>
              <a:cs typeface="+mn-cs"/>
            </a:rPr>
            <a:t>382</a:t>
          </a:r>
          <a:r>
            <a:rPr kumimoji="1" lang="ja-JP" altLang="en-US" sz="1600">
              <a:solidFill>
                <a:schemeClr val="dk1"/>
              </a:solidFill>
              <a:effectLst/>
              <a:latin typeface="+mn-ea"/>
              <a:ea typeface="+mn-ea"/>
              <a:cs typeface="+mn-cs"/>
            </a:rPr>
            <a:t>万</a:t>
          </a:r>
          <a:r>
            <a:rPr kumimoji="1" lang="en-US" altLang="ja-JP" sz="1600">
              <a:solidFill>
                <a:schemeClr val="dk1"/>
              </a:solidFill>
              <a:effectLst/>
              <a:latin typeface="+mn-ea"/>
              <a:ea typeface="+mn-ea"/>
              <a:cs typeface="+mn-cs"/>
            </a:rPr>
            <a:t>3,000</a:t>
          </a:r>
          <a:r>
            <a:rPr kumimoji="1" lang="ja-JP" altLang="en-US" sz="1600">
              <a:solidFill>
                <a:schemeClr val="dk1"/>
              </a:solidFill>
              <a:effectLst/>
              <a:latin typeface="+mn-ea"/>
              <a:ea typeface="+mn-ea"/>
              <a:cs typeface="+mn-cs"/>
            </a:rPr>
            <a:t>円増）で決算剰余金とは別に</a:t>
          </a:r>
          <a:r>
            <a:rPr kumimoji="1" lang="en-US" altLang="ja-JP" sz="1600">
              <a:solidFill>
                <a:schemeClr val="dk1"/>
              </a:solidFill>
              <a:effectLst/>
              <a:latin typeface="+mn-ea"/>
              <a:ea typeface="+mn-ea"/>
              <a:cs typeface="+mn-cs"/>
            </a:rPr>
            <a:t>8,870</a:t>
          </a:r>
          <a:r>
            <a:rPr kumimoji="1" lang="ja-JP" altLang="en-US" sz="1600">
              <a:solidFill>
                <a:schemeClr val="dk1"/>
              </a:solidFill>
              <a:effectLst/>
              <a:latin typeface="+mn-ea"/>
              <a:ea typeface="+mn-ea"/>
              <a:cs typeface="+mn-cs"/>
            </a:rPr>
            <a:t>万円を財政調整基金へ積み立てたことにより増となった。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mn-ea"/>
              <a:ea typeface="+mn-ea"/>
              <a:cs typeface="+mn-cs"/>
            </a:rPr>
            <a:t>    各基金への積み立てが可能な</a:t>
          </a:r>
          <a:r>
            <a:rPr kumimoji="1" lang="ja-JP" altLang="en-US" sz="1600">
              <a:solidFill>
                <a:sysClr val="windowText" lastClr="000000"/>
              </a:solidFill>
              <a:effectLst/>
              <a:latin typeface="+mn-ea"/>
              <a:ea typeface="+mn-ea"/>
              <a:cs typeface="+mn-cs"/>
            </a:rPr>
            <a:t>財政状況に近づけるよう努める。なお，その他目的</a:t>
          </a:r>
          <a:r>
            <a:rPr kumimoji="1" lang="ja-JP" altLang="en-US" sz="1600">
              <a:solidFill>
                <a:schemeClr val="dk1"/>
              </a:solidFill>
              <a:effectLst/>
              <a:latin typeface="+mn-ea"/>
              <a:ea typeface="+mn-ea"/>
              <a:cs typeface="+mn-cs"/>
            </a:rPr>
            <a:t>基金が活用されておらず基金の数も多いため、今後の各事業計画に沿った、活用できるかたちの整理・統合を図っていく。また、基金を原資とした資産運用も視野に入れながら活用方法について検討を進める。</a:t>
          </a:r>
          <a:endParaRPr kumimoji="1" lang="en-US" altLang="ja-JP" sz="1600">
            <a:solidFill>
              <a:schemeClr val="dk1"/>
            </a:solidFill>
            <a:effectLst/>
            <a:latin typeface="+mn-ea"/>
            <a:ea typeface="+mn-ea"/>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mn-ea"/>
              <a:ea typeface="+mn-ea"/>
              <a:cs typeface="+mn-cs"/>
            </a:rPr>
            <a:t>    町有施設整備事業基金：大規模な町有施設の整備を図るため。</a:t>
          </a:r>
          <a:endParaRPr kumimoji="1" lang="en-US" altLang="ja-JP" sz="1600">
            <a:solidFill>
              <a:schemeClr val="dk1"/>
            </a:solidFill>
            <a:effectLst/>
            <a:latin typeface="+mn-ea"/>
            <a:ea typeface="+mn-ea"/>
            <a:cs typeface="+mn-cs"/>
          </a:endParaRPr>
        </a:p>
        <a:p>
          <a:r>
            <a:rPr kumimoji="1" lang="ja-JP" altLang="en-US" sz="1600">
              <a:solidFill>
                <a:schemeClr val="dk1"/>
              </a:solidFill>
              <a:effectLst/>
              <a:latin typeface="+mn-ea"/>
              <a:ea typeface="+mn-ea"/>
              <a:cs typeface="+mn-cs"/>
            </a:rPr>
            <a:t>    ふるさと創生基金：ふるさと創生事業の財源に充てるため。</a:t>
          </a:r>
          <a:endParaRPr kumimoji="1" lang="en-US" altLang="ja-JP" sz="1600">
            <a:solidFill>
              <a:schemeClr val="dk1"/>
            </a:solidFill>
            <a:effectLst/>
            <a:latin typeface="+mn-ea"/>
            <a:ea typeface="+mn-ea"/>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mn-ea"/>
              <a:ea typeface="+mn-ea"/>
              <a:cs typeface="+mn-cs"/>
            </a:rPr>
            <a:t>    予算編成時においての繰り入れや決算時における積み立てなど行っていないため、増減なしとなっている。    </a:t>
          </a:r>
          <a:endParaRPr kumimoji="1" lang="en-US" altLang="ja-JP" sz="1600">
            <a:solidFill>
              <a:schemeClr val="dk1"/>
            </a:solidFill>
            <a:effectLst/>
            <a:latin typeface="+mn-ea"/>
            <a:ea typeface="+mn-ea"/>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mn-ea"/>
              <a:ea typeface="+mn-ea"/>
              <a:cs typeface="+mn-cs"/>
            </a:rPr>
            <a:t>    目的基金が活用されておらず基金の数も多いため、今後の各事業計画に沿った、活用できるかたちでの整理・統合を図っていく。</a:t>
          </a:r>
          <a:endParaRPr kumimoji="1" lang="en-US" altLang="ja-JP" sz="1600">
            <a:solidFill>
              <a:schemeClr val="dk1"/>
            </a:solidFill>
            <a:effectLst/>
            <a:latin typeface="+mn-ea"/>
            <a:ea typeface="+mn-ea"/>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600">
              <a:solidFill>
                <a:schemeClr val="dk1"/>
              </a:solidFill>
              <a:effectLst/>
              <a:latin typeface="+mn-lt"/>
              <a:ea typeface="+mn-ea"/>
              <a:cs typeface="+mn-cs"/>
            </a:rPr>
            <a:t>    </a:t>
          </a:r>
          <a:r>
            <a:rPr kumimoji="1" lang="ja-JP" altLang="ja-JP" sz="1600">
              <a:solidFill>
                <a:schemeClr val="dk1"/>
              </a:solidFill>
              <a:effectLst/>
              <a:latin typeface="+mn-ea"/>
              <a:ea typeface="+mn-ea"/>
              <a:cs typeface="+mn-cs"/>
            </a:rPr>
            <a:t>ふるさと応援寄附金の大幅な増（平成</a:t>
          </a:r>
          <a:r>
            <a:rPr kumimoji="1" lang="en-US" altLang="ja-JP" sz="1600">
              <a:solidFill>
                <a:schemeClr val="dk1"/>
              </a:solidFill>
              <a:effectLst/>
              <a:latin typeface="+mn-ea"/>
              <a:ea typeface="+mn-ea"/>
              <a:cs typeface="+mn-cs"/>
            </a:rPr>
            <a:t>28</a:t>
          </a:r>
          <a:r>
            <a:rPr kumimoji="1" lang="ja-JP" altLang="ja-JP" sz="1600">
              <a:solidFill>
                <a:schemeClr val="dk1"/>
              </a:solidFill>
              <a:effectLst/>
              <a:latin typeface="+mn-ea"/>
              <a:ea typeface="+mn-ea"/>
              <a:cs typeface="+mn-cs"/>
            </a:rPr>
            <a:t>年度比較 </a:t>
          </a:r>
          <a:r>
            <a:rPr kumimoji="1" lang="en-US" altLang="ja-JP" sz="1600">
              <a:solidFill>
                <a:schemeClr val="dk1"/>
              </a:solidFill>
              <a:effectLst/>
              <a:latin typeface="+mn-ea"/>
              <a:ea typeface="+mn-ea"/>
              <a:cs typeface="+mn-cs"/>
            </a:rPr>
            <a:t>3</a:t>
          </a:r>
          <a:r>
            <a:rPr kumimoji="1" lang="ja-JP" altLang="ja-JP" sz="1600">
              <a:solidFill>
                <a:schemeClr val="dk1"/>
              </a:solidFill>
              <a:effectLst/>
              <a:latin typeface="+mn-ea"/>
              <a:ea typeface="+mn-ea"/>
              <a:cs typeface="+mn-cs"/>
            </a:rPr>
            <a:t>億</a:t>
          </a:r>
          <a:r>
            <a:rPr kumimoji="1" lang="en-US" altLang="ja-JP" sz="1600">
              <a:solidFill>
                <a:schemeClr val="dk1"/>
              </a:solidFill>
              <a:effectLst/>
              <a:latin typeface="+mn-ea"/>
              <a:ea typeface="+mn-ea"/>
              <a:cs typeface="+mn-cs"/>
            </a:rPr>
            <a:t>382</a:t>
          </a:r>
          <a:r>
            <a:rPr kumimoji="1" lang="ja-JP" altLang="ja-JP" sz="1600">
              <a:solidFill>
                <a:schemeClr val="dk1"/>
              </a:solidFill>
              <a:effectLst/>
              <a:latin typeface="+mn-ea"/>
              <a:ea typeface="+mn-ea"/>
              <a:cs typeface="+mn-cs"/>
            </a:rPr>
            <a:t>万</a:t>
          </a:r>
          <a:r>
            <a:rPr kumimoji="1" lang="en-US" altLang="ja-JP" sz="1600">
              <a:solidFill>
                <a:schemeClr val="dk1"/>
              </a:solidFill>
              <a:effectLst/>
              <a:latin typeface="+mn-ea"/>
              <a:ea typeface="+mn-ea"/>
              <a:cs typeface="+mn-cs"/>
            </a:rPr>
            <a:t>3,000</a:t>
          </a:r>
          <a:r>
            <a:rPr kumimoji="1" lang="ja-JP" altLang="ja-JP" sz="1600">
              <a:solidFill>
                <a:schemeClr val="dk1"/>
              </a:solidFill>
              <a:effectLst/>
              <a:latin typeface="+mn-ea"/>
              <a:ea typeface="+mn-ea"/>
              <a:cs typeface="+mn-cs"/>
            </a:rPr>
            <a:t>円増）で決算剰余金とは別に</a:t>
          </a:r>
          <a:r>
            <a:rPr kumimoji="1" lang="en-US" altLang="ja-JP" sz="1600">
              <a:solidFill>
                <a:schemeClr val="dk1"/>
              </a:solidFill>
              <a:effectLst/>
              <a:latin typeface="+mn-ea"/>
              <a:ea typeface="+mn-ea"/>
              <a:cs typeface="+mn-cs"/>
            </a:rPr>
            <a:t>8,870</a:t>
          </a:r>
          <a:r>
            <a:rPr kumimoji="1" lang="ja-JP" altLang="ja-JP" sz="1600">
              <a:solidFill>
                <a:schemeClr val="dk1"/>
              </a:solidFill>
              <a:effectLst/>
              <a:latin typeface="+mn-ea"/>
              <a:ea typeface="+mn-ea"/>
              <a:cs typeface="+mn-cs"/>
            </a:rPr>
            <a:t>万円を財政調整基金</a:t>
          </a:r>
          <a:r>
            <a:rPr kumimoji="1" lang="ja-JP" altLang="en-US" sz="1600">
              <a:solidFill>
                <a:schemeClr val="dk1"/>
              </a:solidFill>
              <a:effectLst/>
              <a:latin typeface="+mn-ea"/>
              <a:ea typeface="+mn-ea"/>
              <a:cs typeface="+mn-cs"/>
            </a:rPr>
            <a:t>へ</a:t>
          </a:r>
          <a:r>
            <a:rPr kumimoji="1" lang="ja-JP" altLang="ja-JP" sz="1600">
              <a:solidFill>
                <a:schemeClr val="dk1"/>
              </a:solidFill>
              <a:effectLst/>
              <a:latin typeface="+mn-ea"/>
              <a:ea typeface="+mn-ea"/>
              <a:cs typeface="+mn-cs"/>
            </a:rPr>
            <a:t>積み立てたことにより増となった</a:t>
          </a:r>
          <a:endParaRPr lang="ja-JP" altLang="ja-JP" sz="1600">
            <a:effectLst/>
            <a:latin typeface="+mn-ea"/>
            <a:ea typeface="+mn-ea"/>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mn-ea"/>
              <a:ea typeface="+mn-ea"/>
              <a:cs typeface="+mn-cs"/>
            </a:rPr>
            <a:t>    今後の財源調整や大規模災害対応に必要な残高を確保しながら、その他目的基金の整理・統合に合わせ、必要であれば取り崩して各基金へ積み立てていく。</a:t>
          </a:r>
          <a:endParaRPr kumimoji="1" lang="en-US" altLang="ja-JP" sz="16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mn-ea"/>
              <a:ea typeface="+mn-ea"/>
              <a:cs typeface="+mn-cs"/>
            </a:rPr>
            <a:t>    当初予算編成時においては財源不足を補うため繰入れていたが、歳入額の決定や歳出における不用額の減額に伴い、繰り入れていた全額を繰り戻したため、増減なしとなっている。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mn-ea"/>
              <a:ea typeface="+mn-ea"/>
              <a:cs typeface="+mn-cs"/>
            </a:rPr>
            <a:t>    基金残高と地方債償還額に大きな乖離があるため、今後は決算剰余金を積み立てるなど残高増加に努める。</a:t>
          </a:r>
          <a:endParaRPr kumimoji="1" lang="en-US" altLang="ja-JP" sz="1600">
            <a:solidFill>
              <a:schemeClr val="dk1"/>
            </a:solidFill>
            <a:effectLst/>
            <a:latin typeface="+mn-ea"/>
            <a:ea typeface="+mn-ea"/>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鹿児島県南種子町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5,770
5,756
110.36
5,776,814
5,730,860
45,833
3,260,657
6,488,766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en-US" sz="1400">
              <a:solidFill>
                <a:sysClr val="windowText" lastClr="000000"/>
              </a:solidFill>
              <a:effectLst/>
              <a:latin typeface="+mn-lt"/>
              <a:ea typeface="+mn-ea"/>
              <a:cs typeface="+mn-cs"/>
            </a:rPr>
            <a:t>類似平均団体の平均値並である。当町の特徴に</a:t>
          </a:r>
          <a:r>
            <a:rPr kumimoji="1" lang="ja-JP" altLang="ja-JP" sz="1400">
              <a:solidFill>
                <a:sysClr val="windowText" lastClr="000000"/>
              </a:solidFill>
              <a:effectLst/>
              <a:latin typeface="+mn-lt"/>
              <a:ea typeface="+mn-ea"/>
              <a:cs typeface="+mn-cs"/>
            </a:rPr>
            <a:t>宇宙開発関連企業</a:t>
          </a:r>
          <a:r>
            <a:rPr kumimoji="1" lang="ja-JP" altLang="ja-JP" sz="1400">
              <a:solidFill>
                <a:schemeClr val="dk1"/>
              </a:solidFill>
              <a:effectLst/>
              <a:latin typeface="+mn-lt"/>
              <a:ea typeface="+mn-ea"/>
              <a:cs typeface="+mn-cs"/>
            </a:rPr>
            <a:t>における法人町民税、固定資産税の税収がある</a:t>
          </a:r>
          <a:r>
            <a:rPr kumimoji="1" lang="ja-JP" altLang="en-US" sz="1400">
              <a:solidFill>
                <a:schemeClr val="dk1"/>
              </a:solidFill>
              <a:effectLst/>
              <a:latin typeface="+mn-lt"/>
              <a:ea typeface="+mn-ea"/>
              <a:cs typeface="+mn-cs"/>
            </a:rPr>
            <a:t>。</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人口減少に歯止めをかける取</a:t>
          </a:r>
          <a:r>
            <a:rPr kumimoji="1" lang="ja-JP" altLang="en-US" sz="1400">
              <a:solidFill>
                <a:schemeClr val="dk1"/>
              </a:solidFill>
              <a:effectLst/>
              <a:latin typeface="+mn-lt"/>
              <a:ea typeface="+mn-ea"/>
              <a:cs typeface="+mn-cs"/>
            </a:rPr>
            <a:t>り</a:t>
          </a:r>
          <a:r>
            <a:rPr kumimoji="1" lang="ja-JP" altLang="ja-JP" sz="1400">
              <a:solidFill>
                <a:schemeClr val="dk1"/>
              </a:solidFill>
              <a:effectLst/>
              <a:latin typeface="+mn-lt"/>
              <a:ea typeface="+mn-ea"/>
              <a:cs typeface="+mn-cs"/>
            </a:rPr>
            <a:t>組みや自主財源の確保、経常経費の削減などを通じて、財政基盤の強化に努める。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43543</xdr:rowOff>
    </xdr:from>
    <xdr:to>
      <xdr:col>23</xdr:col>
      <xdr:colOff>133350</xdr:colOff>
      <xdr:row>43</xdr:row>
      <xdr:rowOff>43543</xdr:rowOff>
    </xdr:to>
    <xdr:cxnSp macro="">
      <xdr:nvCxnSpPr>
        <xdr:cNvPr id="70" name="直線コネクタ 69"/>
        <xdr:cNvCxnSpPr/>
      </xdr:nvCxnSpPr>
      <xdr:spPr>
        <a:xfrm>
          <a:off x="4114800" y="74158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43543</xdr:rowOff>
    </xdr:from>
    <xdr:to>
      <xdr:col>19</xdr:col>
      <xdr:colOff>133350</xdr:colOff>
      <xdr:row>43</xdr:row>
      <xdr:rowOff>43543</xdr:rowOff>
    </xdr:to>
    <xdr:cxnSp macro="">
      <xdr:nvCxnSpPr>
        <xdr:cNvPr id="73" name="直線コネクタ 72"/>
        <xdr:cNvCxnSpPr/>
      </xdr:nvCxnSpPr>
      <xdr:spPr>
        <a:xfrm>
          <a:off x="3225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43543</xdr:rowOff>
    </xdr:from>
    <xdr:to>
      <xdr:col>15</xdr:col>
      <xdr:colOff>82550</xdr:colOff>
      <xdr:row>43</xdr:row>
      <xdr:rowOff>43543</xdr:rowOff>
    </xdr:to>
    <xdr:cxnSp macro="">
      <xdr:nvCxnSpPr>
        <xdr:cNvPr id="76" name="直線コネクタ 75"/>
        <xdr:cNvCxnSpPr/>
      </xdr:nvCxnSpPr>
      <xdr:spPr>
        <a:xfrm>
          <a:off x="2336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79120</xdr:rowOff>
    </xdr:from>
    <xdr:ext cx="762000" cy="259045"/>
    <xdr:sp macro="" textlink="">
      <xdr:nvSpPr>
        <xdr:cNvPr id="78" name="テキスト ボックス 77"/>
        <xdr:cNvSpPr txBox="1"/>
      </xdr:nvSpPr>
      <xdr:spPr>
        <a:xfrm>
          <a:off x="2844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43543</xdr:rowOff>
    </xdr:from>
    <xdr:to>
      <xdr:col>11</xdr:col>
      <xdr:colOff>31750</xdr:colOff>
      <xdr:row>43</xdr:row>
      <xdr:rowOff>43543</xdr:rowOff>
    </xdr:to>
    <xdr:cxnSp macro="">
      <xdr:nvCxnSpPr>
        <xdr:cNvPr id="79" name="直線コネクタ 78"/>
        <xdr:cNvCxnSpPr/>
      </xdr:nvCxnSpPr>
      <xdr:spPr>
        <a:xfrm>
          <a:off x="1447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27215</xdr:rowOff>
    </xdr:from>
    <xdr:to>
      <xdr:col>11</xdr:col>
      <xdr:colOff>82550</xdr:colOff>
      <xdr:row>43</xdr:row>
      <xdr:rowOff>128815</xdr:rowOff>
    </xdr:to>
    <xdr:sp macro="" textlink="">
      <xdr:nvSpPr>
        <xdr:cNvPr id="80" name="フローチャート: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113592</xdr:rowOff>
    </xdr:from>
    <xdr:ext cx="762000" cy="259045"/>
    <xdr:sp macro="" textlink="">
      <xdr:nvSpPr>
        <xdr:cNvPr id="81" name="テキスト ボックス 80"/>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83" name="テキスト ボックス 82"/>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164193</xdr:rowOff>
    </xdr:from>
    <xdr:to>
      <xdr:col>23</xdr:col>
      <xdr:colOff>184150</xdr:colOff>
      <xdr:row>43</xdr:row>
      <xdr:rowOff>94343</xdr:rowOff>
    </xdr:to>
    <xdr:sp macro="" textlink="">
      <xdr:nvSpPr>
        <xdr:cNvPr id="89" name="楕円 88"/>
        <xdr:cNvSpPr/>
      </xdr:nvSpPr>
      <xdr:spPr>
        <a:xfrm>
          <a:off x="49022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136270</xdr:rowOff>
    </xdr:from>
    <xdr:ext cx="762000" cy="259045"/>
    <xdr:sp macro="" textlink="">
      <xdr:nvSpPr>
        <xdr:cNvPr id="90" name="財政力該当値テキスト"/>
        <xdr:cNvSpPr txBox="1"/>
      </xdr:nvSpPr>
      <xdr:spPr>
        <a:xfrm>
          <a:off x="5041900" y="733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164193</xdr:rowOff>
    </xdr:from>
    <xdr:to>
      <xdr:col>19</xdr:col>
      <xdr:colOff>184150</xdr:colOff>
      <xdr:row>43</xdr:row>
      <xdr:rowOff>94343</xdr:rowOff>
    </xdr:to>
    <xdr:sp macro="" textlink="">
      <xdr:nvSpPr>
        <xdr:cNvPr id="91" name="楕円 90"/>
        <xdr:cNvSpPr/>
      </xdr:nvSpPr>
      <xdr:spPr>
        <a:xfrm>
          <a:off x="4064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79120</xdr:rowOff>
    </xdr:from>
    <xdr:ext cx="736600" cy="259045"/>
    <xdr:sp macro="" textlink="">
      <xdr:nvSpPr>
        <xdr:cNvPr id="92" name="テキスト ボックス 91"/>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164193</xdr:rowOff>
    </xdr:from>
    <xdr:to>
      <xdr:col>15</xdr:col>
      <xdr:colOff>133350</xdr:colOff>
      <xdr:row>43</xdr:row>
      <xdr:rowOff>94343</xdr:rowOff>
    </xdr:to>
    <xdr:sp macro="" textlink="">
      <xdr:nvSpPr>
        <xdr:cNvPr id="93" name="楕円 92"/>
        <xdr:cNvSpPr/>
      </xdr:nvSpPr>
      <xdr:spPr>
        <a:xfrm>
          <a:off x="3175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104520</xdr:rowOff>
    </xdr:from>
    <xdr:ext cx="762000" cy="259045"/>
    <xdr:sp macro="" textlink="">
      <xdr:nvSpPr>
        <xdr:cNvPr id="94" name="テキスト ボックス 93"/>
        <xdr:cNvSpPr txBox="1"/>
      </xdr:nvSpPr>
      <xdr:spPr>
        <a:xfrm>
          <a:off x="2844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164193</xdr:rowOff>
    </xdr:from>
    <xdr:to>
      <xdr:col>11</xdr:col>
      <xdr:colOff>82550</xdr:colOff>
      <xdr:row>43</xdr:row>
      <xdr:rowOff>94343</xdr:rowOff>
    </xdr:to>
    <xdr:sp macro="" textlink="">
      <xdr:nvSpPr>
        <xdr:cNvPr id="95" name="楕円 94"/>
        <xdr:cNvSpPr/>
      </xdr:nvSpPr>
      <xdr:spPr>
        <a:xfrm>
          <a:off x="2286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104520</xdr:rowOff>
    </xdr:from>
    <xdr:ext cx="762000" cy="259045"/>
    <xdr:sp macro="" textlink="">
      <xdr:nvSpPr>
        <xdr:cNvPr id="96" name="テキスト ボックス 95"/>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164193</xdr:rowOff>
    </xdr:from>
    <xdr:to>
      <xdr:col>7</xdr:col>
      <xdr:colOff>31750</xdr:colOff>
      <xdr:row>43</xdr:row>
      <xdr:rowOff>94343</xdr:rowOff>
    </xdr:to>
    <xdr:sp macro="" textlink="">
      <xdr:nvSpPr>
        <xdr:cNvPr id="97" name="楕円 96"/>
        <xdr:cNvSpPr/>
      </xdr:nvSpPr>
      <xdr:spPr>
        <a:xfrm>
          <a:off x="1397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104520</xdr:rowOff>
    </xdr:from>
    <xdr:ext cx="762000" cy="259045"/>
    <xdr:sp macro="" textlink="">
      <xdr:nvSpPr>
        <xdr:cNvPr id="98" name="テキスト ボックス 97"/>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ea"/>
              <a:ea typeface="+mn-ea"/>
              <a:cs typeface="+mn-cs"/>
            </a:rPr>
            <a:t>  </a:t>
          </a:r>
          <a:r>
            <a:rPr kumimoji="1" lang="ja-JP" altLang="ja-JP" sz="1400">
              <a:solidFill>
                <a:sysClr val="windowText" lastClr="000000"/>
              </a:solidFill>
              <a:effectLst/>
              <a:latin typeface="+mn-ea"/>
              <a:ea typeface="+mn-ea"/>
              <a:cs typeface="+mn-cs"/>
            </a:rPr>
            <a:t>前年度比較で</a:t>
          </a:r>
          <a:r>
            <a:rPr kumimoji="1" lang="en-US" altLang="ja-JP" sz="1400">
              <a:solidFill>
                <a:sysClr val="windowText" lastClr="000000"/>
              </a:solidFill>
              <a:effectLst/>
              <a:latin typeface="+mn-ea"/>
              <a:ea typeface="+mn-ea"/>
              <a:cs typeface="+mn-cs"/>
            </a:rPr>
            <a:t>2.9</a:t>
          </a:r>
          <a:r>
            <a:rPr kumimoji="1" lang="ja-JP" altLang="ja-JP" sz="1400">
              <a:solidFill>
                <a:sysClr val="windowText" lastClr="000000"/>
              </a:solidFill>
              <a:effectLst/>
              <a:latin typeface="+mn-ea"/>
              <a:ea typeface="+mn-ea"/>
              <a:cs typeface="+mn-cs"/>
            </a:rPr>
            <a:t>ポイント</a:t>
          </a:r>
          <a:r>
            <a:rPr kumimoji="1" lang="ja-JP" altLang="en-US" sz="1400">
              <a:solidFill>
                <a:sysClr val="windowText" lastClr="000000"/>
              </a:solidFill>
              <a:effectLst/>
              <a:latin typeface="+mn-ea"/>
              <a:ea typeface="+mn-ea"/>
              <a:cs typeface="+mn-cs"/>
            </a:rPr>
            <a:t>増加した。</a:t>
          </a:r>
          <a:r>
            <a:rPr kumimoji="1" lang="ja-JP" altLang="ja-JP" sz="1400">
              <a:solidFill>
                <a:sysClr val="windowText" lastClr="000000"/>
              </a:solidFill>
              <a:effectLst/>
              <a:latin typeface="+mn-ea"/>
              <a:ea typeface="+mn-ea"/>
              <a:cs typeface="+mn-cs"/>
            </a:rPr>
            <a:t>類似団体平均値</a:t>
          </a:r>
          <a:r>
            <a:rPr kumimoji="1" lang="ja-JP" altLang="en-US" sz="1400">
              <a:solidFill>
                <a:sysClr val="windowText" lastClr="000000"/>
              </a:solidFill>
              <a:effectLst/>
              <a:latin typeface="+mn-ea"/>
              <a:ea typeface="+mn-ea"/>
              <a:cs typeface="+mn-cs"/>
            </a:rPr>
            <a:t>と比較して財政構造の硬直化が見られる。</a:t>
          </a:r>
          <a:endParaRPr lang="ja-JP" altLang="ja-JP" sz="1400">
            <a:solidFill>
              <a:sysClr val="windowText" lastClr="000000"/>
            </a:solidFill>
            <a:effectLst/>
            <a:latin typeface="+mn-ea"/>
            <a:ea typeface="+mn-ea"/>
          </a:endParaRPr>
        </a:p>
        <a:p>
          <a:r>
            <a:rPr kumimoji="1" lang="ja-JP" altLang="en-US" sz="1400">
              <a:solidFill>
                <a:sysClr val="windowText" lastClr="000000"/>
              </a:solidFill>
              <a:effectLst/>
              <a:latin typeface="+mn-ea"/>
              <a:ea typeface="+mn-ea"/>
              <a:cs typeface="+mn-cs"/>
            </a:rPr>
            <a:t>　特に各事業会計への繰出金の合計が</a:t>
          </a:r>
          <a:r>
            <a:rPr kumimoji="1" lang="en-US" altLang="ja-JP" sz="1400">
              <a:solidFill>
                <a:sysClr val="windowText" lastClr="000000"/>
              </a:solidFill>
              <a:effectLst/>
              <a:latin typeface="+mn-ea"/>
              <a:ea typeface="+mn-ea"/>
              <a:cs typeface="+mn-cs"/>
            </a:rPr>
            <a:t>95</a:t>
          </a:r>
          <a:r>
            <a:rPr kumimoji="1" lang="ja-JP" altLang="en-US" sz="1400">
              <a:solidFill>
                <a:sysClr val="windowText" lastClr="000000"/>
              </a:solidFill>
              <a:effectLst/>
              <a:latin typeface="+mn-ea"/>
              <a:ea typeface="+mn-ea"/>
              <a:cs typeface="+mn-cs"/>
            </a:rPr>
            <a:t>百万円（前年比＋ </a:t>
          </a:r>
          <a:r>
            <a:rPr kumimoji="1" lang="en-US" altLang="ja-JP" sz="1400">
              <a:solidFill>
                <a:sysClr val="windowText" lastClr="000000"/>
              </a:solidFill>
              <a:effectLst/>
              <a:latin typeface="+mn-ea"/>
              <a:ea typeface="+mn-ea"/>
              <a:cs typeface="+mn-cs"/>
            </a:rPr>
            <a:t>27.0</a:t>
          </a:r>
          <a:r>
            <a:rPr kumimoji="1" lang="ja-JP" altLang="en-US" sz="1400">
              <a:solidFill>
                <a:sysClr val="windowText" lastClr="000000"/>
              </a:solidFill>
              <a:effectLst/>
              <a:latin typeface="+mn-ea"/>
              <a:ea typeface="+mn-ea"/>
              <a:cs typeface="+mn-cs"/>
            </a:rPr>
            <a:t> </a:t>
          </a:r>
          <a:r>
            <a:rPr kumimoji="1" lang="en-US" altLang="ja-JP" sz="1400">
              <a:solidFill>
                <a:sysClr val="windowText" lastClr="000000"/>
              </a:solidFill>
              <a:effectLst/>
              <a:latin typeface="+mn-ea"/>
              <a:ea typeface="+mn-ea"/>
              <a:cs typeface="+mn-cs"/>
            </a:rPr>
            <a:t>%</a:t>
          </a:r>
          <a:r>
            <a:rPr kumimoji="1" lang="ja-JP" altLang="en-US" sz="1400">
              <a:solidFill>
                <a:sysClr val="windowText" lastClr="000000"/>
              </a:solidFill>
              <a:effectLst/>
              <a:latin typeface="+mn-ea"/>
              <a:ea typeface="+mn-ea"/>
              <a:cs typeface="+mn-cs"/>
            </a:rPr>
            <a:t>）増加した影響が大きい。経費削減，収入増の対策を講じ各特別会計の健全化に努める。</a:t>
          </a:r>
          <a:endParaRPr lang="ja-JP" altLang="ja-JP" sz="1400">
            <a:solidFill>
              <a:sysClr val="windowText" lastClr="000000"/>
            </a:solidFill>
            <a:effectLst/>
            <a:latin typeface="+mn-ea"/>
            <a:ea typeface="+mn-ea"/>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66</xdr:row>
      <xdr:rowOff>72898</xdr:rowOff>
    </xdr:to>
    <xdr:cxnSp macro="">
      <xdr:nvCxnSpPr>
        <xdr:cNvPr id="126" name="直線コネクタ 125"/>
        <xdr:cNvCxnSpPr/>
      </xdr:nvCxnSpPr>
      <xdr:spPr>
        <a:xfrm flipV="1">
          <a:off x="4953000" y="1006144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7"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8" name="直線コネクタ 127"/>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9"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0" name="直線コネクタ 129"/>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106934</xdr:rowOff>
    </xdr:from>
    <xdr:to>
      <xdr:col>23</xdr:col>
      <xdr:colOff>133350</xdr:colOff>
      <xdr:row>65</xdr:row>
      <xdr:rowOff>75438</xdr:rowOff>
    </xdr:to>
    <xdr:cxnSp macro="">
      <xdr:nvCxnSpPr>
        <xdr:cNvPr id="131" name="直線コネクタ 130"/>
        <xdr:cNvCxnSpPr/>
      </xdr:nvCxnSpPr>
      <xdr:spPr>
        <a:xfrm>
          <a:off x="4114800" y="11079734"/>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22115</xdr:rowOff>
    </xdr:from>
    <xdr:ext cx="762000" cy="259045"/>
    <xdr:sp macro="" textlink="">
      <xdr:nvSpPr>
        <xdr:cNvPr id="132" name="財政構造の弾力性平均値テキスト"/>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3" name="フローチャート: 判断 132"/>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106934</xdr:rowOff>
    </xdr:from>
    <xdr:to>
      <xdr:col>19</xdr:col>
      <xdr:colOff>133350</xdr:colOff>
      <xdr:row>64</xdr:row>
      <xdr:rowOff>131064</xdr:rowOff>
    </xdr:to>
    <xdr:cxnSp macro="">
      <xdr:nvCxnSpPr>
        <xdr:cNvPr id="134" name="直線コネクタ 133"/>
        <xdr:cNvCxnSpPr/>
      </xdr:nvCxnSpPr>
      <xdr:spPr>
        <a:xfrm flipV="1">
          <a:off x="3225800" y="1107973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131064</xdr:rowOff>
    </xdr:from>
    <xdr:to>
      <xdr:col>15</xdr:col>
      <xdr:colOff>82550</xdr:colOff>
      <xdr:row>65</xdr:row>
      <xdr:rowOff>12700</xdr:rowOff>
    </xdr:to>
    <xdr:cxnSp macro="">
      <xdr:nvCxnSpPr>
        <xdr:cNvPr id="137" name="直線コネクタ 136"/>
        <xdr:cNvCxnSpPr/>
      </xdr:nvCxnSpPr>
      <xdr:spPr>
        <a:xfrm flipV="1">
          <a:off x="2336800" y="1110386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155448</xdr:rowOff>
    </xdr:from>
    <xdr:to>
      <xdr:col>15</xdr:col>
      <xdr:colOff>133350</xdr:colOff>
      <xdr:row>62</xdr:row>
      <xdr:rowOff>85598</xdr:rowOff>
    </xdr:to>
    <xdr:sp macro="" textlink="">
      <xdr:nvSpPr>
        <xdr:cNvPr id="138" name="フローチャート: 判断 137"/>
        <xdr:cNvSpPr/>
      </xdr:nvSpPr>
      <xdr:spPr>
        <a:xfrm>
          <a:off x="3175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95775</xdr:rowOff>
    </xdr:from>
    <xdr:ext cx="762000" cy="259045"/>
    <xdr:sp macro="" textlink="">
      <xdr:nvSpPr>
        <xdr:cNvPr id="139" name="テキスト ボックス 138"/>
        <xdr:cNvSpPr txBox="1"/>
      </xdr:nvSpPr>
      <xdr:spPr>
        <a:xfrm>
          <a:off x="2844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12700</xdr:rowOff>
    </xdr:from>
    <xdr:to>
      <xdr:col>11</xdr:col>
      <xdr:colOff>31750</xdr:colOff>
      <xdr:row>65</xdr:row>
      <xdr:rowOff>60960</xdr:rowOff>
    </xdr:to>
    <xdr:cxnSp macro="">
      <xdr:nvCxnSpPr>
        <xdr:cNvPr id="140" name="直線コネクタ 139"/>
        <xdr:cNvCxnSpPr/>
      </xdr:nvCxnSpPr>
      <xdr:spPr>
        <a:xfrm flipV="1">
          <a:off x="1447800" y="111569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46736</xdr:rowOff>
    </xdr:from>
    <xdr:to>
      <xdr:col>11</xdr:col>
      <xdr:colOff>82550</xdr:colOff>
      <xdr:row>62</xdr:row>
      <xdr:rowOff>148336</xdr:rowOff>
    </xdr:to>
    <xdr:sp macro="" textlink="">
      <xdr:nvSpPr>
        <xdr:cNvPr id="141" name="フローチャート: 判断 140"/>
        <xdr:cNvSpPr/>
      </xdr:nvSpPr>
      <xdr:spPr>
        <a:xfrm>
          <a:off x="2286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158513</xdr:rowOff>
    </xdr:from>
    <xdr:ext cx="762000" cy="259045"/>
    <xdr:sp macro="" textlink="">
      <xdr:nvSpPr>
        <xdr:cNvPr id="142" name="テキスト ボックス 141"/>
        <xdr:cNvSpPr txBox="1"/>
      </xdr:nvSpPr>
      <xdr:spPr>
        <a:xfrm>
          <a:off x="1955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3" name="フローチャート: 判断 142"/>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33037</xdr:rowOff>
    </xdr:from>
    <xdr:ext cx="762000" cy="259045"/>
    <xdr:sp macro="" textlink="">
      <xdr:nvSpPr>
        <xdr:cNvPr id="144" name="テキスト ボックス 143"/>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24638</xdr:rowOff>
    </xdr:from>
    <xdr:to>
      <xdr:col>23</xdr:col>
      <xdr:colOff>184150</xdr:colOff>
      <xdr:row>65</xdr:row>
      <xdr:rowOff>126238</xdr:rowOff>
    </xdr:to>
    <xdr:sp macro="" textlink="">
      <xdr:nvSpPr>
        <xdr:cNvPr id="150" name="楕円 149"/>
        <xdr:cNvSpPr/>
      </xdr:nvSpPr>
      <xdr:spPr>
        <a:xfrm>
          <a:off x="49022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168165</xdr:rowOff>
    </xdr:from>
    <xdr:ext cx="762000" cy="259045"/>
    <xdr:sp macro="" textlink="">
      <xdr:nvSpPr>
        <xdr:cNvPr id="151" name="財政構造の弾力性該当値テキスト"/>
        <xdr:cNvSpPr txBox="1"/>
      </xdr:nvSpPr>
      <xdr:spPr>
        <a:xfrm>
          <a:off x="5041900" y="1114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56134</xdr:rowOff>
    </xdr:from>
    <xdr:to>
      <xdr:col>19</xdr:col>
      <xdr:colOff>184150</xdr:colOff>
      <xdr:row>64</xdr:row>
      <xdr:rowOff>157734</xdr:rowOff>
    </xdr:to>
    <xdr:sp macro="" textlink="">
      <xdr:nvSpPr>
        <xdr:cNvPr id="152" name="楕円 151"/>
        <xdr:cNvSpPr/>
      </xdr:nvSpPr>
      <xdr:spPr>
        <a:xfrm>
          <a:off x="4064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142511</xdr:rowOff>
    </xdr:from>
    <xdr:ext cx="736600" cy="259045"/>
    <xdr:sp macro="" textlink="">
      <xdr:nvSpPr>
        <xdr:cNvPr id="153" name="テキスト ボックス 152"/>
        <xdr:cNvSpPr txBox="1"/>
      </xdr:nvSpPr>
      <xdr:spPr>
        <a:xfrm>
          <a:off x="3733800" y="11115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80264</xdr:rowOff>
    </xdr:from>
    <xdr:to>
      <xdr:col>15</xdr:col>
      <xdr:colOff>133350</xdr:colOff>
      <xdr:row>65</xdr:row>
      <xdr:rowOff>10414</xdr:rowOff>
    </xdr:to>
    <xdr:sp macro="" textlink="">
      <xdr:nvSpPr>
        <xdr:cNvPr id="154" name="楕円 153"/>
        <xdr:cNvSpPr/>
      </xdr:nvSpPr>
      <xdr:spPr>
        <a:xfrm>
          <a:off x="3175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166641</xdr:rowOff>
    </xdr:from>
    <xdr:ext cx="762000" cy="259045"/>
    <xdr:sp macro="" textlink="">
      <xdr:nvSpPr>
        <xdr:cNvPr id="155" name="テキスト ボックス 154"/>
        <xdr:cNvSpPr txBox="1"/>
      </xdr:nvSpPr>
      <xdr:spPr>
        <a:xfrm>
          <a:off x="2844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133350</xdr:rowOff>
    </xdr:from>
    <xdr:to>
      <xdr:col>11</xdr:col>
      <xdr:colOff>82550</xdr:colOff>
      <xdr:row>65</xdr:row>
      <xdr:rowOff>63500</xdr:rowOff>
    </xdr:to>
    <xdr:sp macro="" textlink="">
      <xdr:nvSpPr>
        <xdr:cNvPr id="156" name="楕円 155"/>
        <xdr:cNvSpPr/>
      </xdr:nvSpPr>
      <xdr:spPr>
        <a:xfrm>
          <a:off x="2286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48277</xdr:rowOff>
    </xdr:from>
    <xdr:ext cx="762000" cy="259045"/>
    <xdr:sp macro="" textlink="">
      <xdr:nvSpPr>
        <xdr:cNvPr id="157" name="テキスト ボックス 156"/>
        <xdr:cNvSpPr txBox="1"/>
      </xdr:nvSpPr>
      <xdr:spPr>
        <a:xfrm>
          <a:off x="1955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10160</xdr:rowOff>
    </xdr:from>
    <xdr:to>
      <xdr:col>7</xdr:col>
      <xdr:colOff>31750</xdr:colOff>
      <xdr:row>65</xdr:row>
      <xdr:rowOff>111760</xdr:rowOff>
    </xdr:to>
    <xdr:sp macro="" textlink="">
      <xdr:nvSpPr>
        <xdr:cNvPr id="158" name="楕円 157"/>
        <xdr:cNvSpPr/>
      </xdr:nvSpPr>
      <xdr:spPr>
        <a:xfrm>
          <a:off x="1397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96537</xdr:rowOff>
    </xdr:from>
    <xdr:ext cx="762000" cy="259045"/>
    <xdr:sp macro="" textlink="">
      <xdr:nvSpPr>
        <xdr:cNvPr id="159" name="テキスト ボックス 158"/>
        <xdr:cNvSpPr txBox="1"/>
      </xdr:nvSpPr>
      <xdr:spPr>
        <a:xfrm>
          <a:off x="1066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[365,572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ea"/>
              <a:ea typeface="+mn-ea"/>
              <a:cs typeface="+mn-cs"/>
            </a:rPr>
            <a:t>　</a:t>
          </a:r>
          <a:r>
            <a:rPr kumimoji="1" lang="ja-JP" altLang="en-US" sz="1400">
              <a:solidFill>
                <a:sysClr val="windowText" lastClr="000000"/>
              </a:solidFill>
              <a:effectLst/>
              <a:latin typeface="+mn-ea"/>
              <a:ea typeface="+mn-ea"/>
              <a:cs typeface="+mn-cs"/>
            </a:rPr>
            <a:t>地域おこし協力隊員の雇用による</a:t>
          </a:r>
          <a:r>
            <a:rPr kumimoji="1" lang="ja-JP" altLang="ja-JP" sz="1400">
              <a:solidFill>
                <a:sysClr val="windowText" lastClr="000000"/>
              </a:solidFill>
              <a:effectLst/>
              <a:latin typeface="+mn-ea"/>
              <a:ea typeface="+mn-ea"/>
              <a:cs typeface="+mn-cs"/>
            </a:rPr>
            <a:t>人件費に準ずる費用（賃金）</a:t>
          </a:r>
          <a:r>
            <a:rPr kumimoji="1" lang="ja-JP" altLang="en-US" sz="1400">
              <a:solidFill>
                <a:sysClr val="windowText" lastClr="000000"/>
              </a:solidFill>
              <a:effectLst/>
              <a:latin typeface="+mn-ea"/>
              <a:ea typeface="+mn-ea"/>
              <a:cs typeface="+mn-cs"/>
            </a:rPr>
            <a:t>の増加とふるさと応援寄附金に対する返礼業務手数料（物件費）の増加により前年度比数値が悪化した</a:t>
          </a:r>
          <a:r>
            <a:rPr kumimoji="1" lang="ja-JP" altLang="ja-JP" sz="1400">
              <a:solidFill>
                <a:sysClr val="windowText" lastClr="000000"/>
              </a:solidFill>
              <a:effectLst/>
              <a:latin typeface="+mn-ea"/>
              <a:ea typeface="+mn-ea"/>
              <a:cs typeface="+mn-cs"/>
            </a:rPr>
            <a:t>。</a:t>
          </a:r>
          <a:endParaRPr lang="ja-JP" altLang="ja-JP" sz="1400">
            <a:solidFill>
              <a:sysClr val="windowText" lastClr="000000"/>
            </a:solidFill>
            <a:effectLst/>
            <a:latin typeface="+mn-ea"/>
            <a:ea typeface="+mn-ea"/>
          </a:endParaRPr>
        </a:p>
        <a:p>
          <a:r>
            <a:rPr kumimoji="1" lang="ja-JP" altLang="en-US" sz="1400">
              <a:solidFill>
                <a:sysClr val="windowText" lastClr="000000"/>
              </a:solidFill>
              <a:effectLst/>
              <a:latin typeface="+mn-ea"/>
              <a:ea typeface="+mn-ea"/>
              <a:cs typeface="+mn-cs"/>
            </a:rPr>
            <a:t>　</a:t>
          </a:r>
          <a:r>
            <a:rPr kumimoji="1" lang="ja-JP" altLang="ja-JP" sz="1400">
              <a:solidFill>
                <a:sysClr val="windowText" lastClr="000000"/>
              </a:solidFill>
              <a:effectLst/>
              <a:latin typeface="+mn-ea"/>
              <a:ea typeface="+mn-ea"/>
              <a:cs typeface="+mn-cs"/>
            </a:rPr>
            <a:t>民間委託</a:t>
          </a:r>
          <a:r>
            <a:rPr kumimoji="1" lang="ja-JP" altLang="en-US" sz="1400">
              <a:solidFill>
                <a:sysClr val="windowText" lastClr="000000"/>
              </a:solidFill>
              <a:effectLst/>
              <a:latin typeface="+mn-ea"/>
              <a:ea typeface="+mn-ea"/>
              <a:cs typeface="+mn-cs"/>
            </a:rPr>
            <a:t>等の</a:t>
          </a:r>
          <a:r>
            <a:rPr kumimoji="1" lang="ja-JP" altLang="ja-JP" sz="1400">
              <a:solidFill>
                <a:sysClr val="windowText" lastClr="000000"/>
              </a:solidFill>
              <a:effectLst/>
              <a:latin typeface="+mn-ea"/>
              <a:ea typeface="+mn-ea"/>
              <a:cs typeface="+mn-cs"/>
            </a:rPr>
            <a:t>行財政改革への取組みなどを進め、</a:t>
          </a:r>
          <a:r>
            <a:rPr kumimoji="1" lang="ja-JP" altLang="en-US" sz="1400">
              <a:solidFill>
                <a:sysClr val="windowText" lastClr="000000"/>
              </a:solidFill>
              <a:effectLst/>
              <a:latin typeface="+mn-ea"/>
              <a:ea typeface="+mn-ea"/>
              <a:cs typeface="+mn-cs"/>
            </a:rPr>
            <a:t>人件費・物件費等の</a:t>
          </a:r>
          <a:r>
            <a:rPr kumimoji="1" lang="ja-JP" altLang="ja-JP" sz="1400">
              <a:solidFill>
                <a:sysClr val="windowText" lastClr="000000"/>
              </a:solidFill>
              <a:effectLst/>
              <a:latin typeface="+mn-ea"/>
              <a:ea typeface="+mn-ea"/>
              <a:cs typeface="+mn-cs"/>
            </a:rPr>
            <a:t>削減に努める。</a:t>
          </a:r>
          <a:endParaRPr kumimoji="1" lang="en-US" altLang="ja-JP" sz="1400">
            <a:solidFill>
              <a:sysClr val="windowText" lastClr="000000"/>
            </a:solidFill>
            <a:effectLst/>
            <a:latin typeface="+mn-ea"/>
            <a:ea typeface="+mn-ea"/>
            <a:cs typeface="+mn-cs"/>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1" name="直線コネクタ 190"/>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2" name="人件費・物件費等の状況最小値テキスト"/>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3" name="直線コネクタ 192"/>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4" name="人件費・物件費等の状況最大値テキスト"/>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5" name="直線コネクタ 194"/>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119649</xdr:rowOff>
    </xdr:from>
    <xdr:to>
      <xdr:col>23</xdr:col>
      <xdr:colOff>133350</xdr:colOff>
      <xdr:row>85</xdr:row>
      <xdr:rowOff>85429</xdr:rowOff>
    </xdr:to>
    <xdr:cxnSp macro="">
      <xdr:nvCxnSpPr>
        <xdr:cNvPr id="196" name="直線コネクタ 195"/>
        <xdr:cNvCxnSpPr/>
      </xdr:nvCxnSpPr>
      <xdr:spPr>
        <a:xfrm>
          <a:off x="4114800" y="14521449"/>
          <a:ext cx="838200" cy="13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99781</xdr:rowOff>
    </xdr:from>
    <xdr:ext cx="762000" cy="259045"/>
    <xdr:sp macro="" textlink="">
      <xdr:nvSpPr>
        <xdr:cNvPr id="197" name="人件費・物件費等の状況平均値テキスト"/>
        <xdr:cNvSpPr txBox="1"/>
      </xdr:nvSpPr>
      <xdr:spPr>
        <a:xfrm>
          <a:off x="5041900" y="14158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198" name="フローチャート: 判断 197"/>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158810</xdr:rowOff>
    </xdr:from>
    <xdr:to>
      <xdr:col>19</xdr:col>
      <xdr:colOff>133350</xdr:colOff>
      <xdr:row>84</xdr:row>
      <xdr:rowOff>119649</xdr:rowOff>
    </xdr:to>
    <xdr:cxnSp macro="">
      <xdr:nvCxnSpPr>
        <xdr:cNvPr id="199" name="直線コネクタ 198"/>
        <xdr:cNvCxnSpPr/>
      </xdr:nvCxnSpPr>
      <xdr:spPr>
        <a:xfrm>
          <a:off x="3225800" y="14389160"/>
          <a:ext cx="889000" cy="13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0" name="フローチャート: 判断 199"/>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158084</xdr:rowOff>
    </xdr:from>
    <xdr:ext cx="736600" cy="259045"/>
    <xdr:sp macro="" textlink="">
      <xdr:nvSpPr>
        <xdr:cNvPr id="201" name="テキスト ボックス 200"/>
        <xdr:cNvSpPr txBox="1"/>
      </xdr:nvSpPr>
      <xdr:spPr>
        <a:xfrm>
          <a:off x="3733800" y="1404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81060</xdr:rowOff>
    </xdr:from>
    <xdr:to>
      <xdr:col>15</xdr:col>
      <xdr:colOff>82550</xdr:colOff>
      <xdr:row>83</xdr:row>
      <xdr:rowOff>158810</xdr:rowOff>
    </xdr:to>
    <xdr:cxnSp macro="">
      <xdr:nvCxnSpPr>
        <xdr:cNvPr id="202" name="直線コネクタ 201"/>
        <xdr:cNvCxnSpPr/>
      </xdr:nvCxnSpPr>
      <xdr:spPr>
        <a:xfrm>
          <a:off x="2336800" y="14311410"/>
          <a:ext cx="889000" cy="7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3" name="フローチャート: 判断 202"/>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126277</xdr:rowOff>
    </xdr:from>
    <xdr:ext cx="762000" cy="259045"/>
    <xdr:sp macro="" textlink="">
      <xdr:nvSpPr>
        <xdr:cNvPr id="204" name="テキスト ボックス 203"/>
        <xdr:cNvSpPr txBox="1"/>
      </xdr:nvSpPr>
      <xdr:spPr>
        <a:xfrm>
          <a:off x="2844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79477</xdr:rowOff>
    </xdr:from>
    <xdr:to>
      <xdr:col>11</xdr:col>
      <xdr:colOff>31750</xdr:colOff>
      <xdr:row>83</xdr:row>
      <xdr:rowOff>81060</xdr:rowOff>
    </xdr:to>
    <xdr:cxnSp macro="">
      <xdr:nvCxnSpPr>
        <xdr:cNvPr id="205" name="直線コネクタ 204"/>
        <xdr:cNvCxnSpPr/>
      </xdr:nvCxnSpPr>
      <xdr:spPr>
        <a:xfrm>
          <a:off x="1447800" y="14309827"/>
          <a:ext cx="889000" cy="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6" name="フローチャート: 判断 205"/>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140059</xdr:rowOff>
    </xdr:from>
    <xdr:ext cx="762000" cy="259045"/>
    <xdr:sp macro="" textlink="">
      <xdr:nvSpPr>
        <xdr:cNvPr id="207" name="テキスト ボックス 206"/>
        <xdr:cNvSpPr txBox="1"/>
      </xdr:nvSpPr>
      <xdr:spPr>
        <a:xfrm>
          <a:off x="1955800" y="1402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08" name="フローチャート: 判断 207"/>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83822</xdr:rowOff>
    </xdr:from>
    <xdr:ext cx="762000" cy="259045"/>
    <xdr:sp macro="" textlink="">
      <xdr:nvSpPr>
        <xdr:cNvPr id="209" name="テキスト ボックス 208"/>
        <xdr:cNvSpPr txBox="1"/>
      </xdr:nvSpPr>
      <xdr:spPr>
        <a:xfrm>
          <a:off x="1066800" y="13971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34629</xdr:rowOff>
    </xdr:from>
    <xdr:to>
      <xdr:col>23</xdr:col>
      <xdr:colOff>184150</xdr:colOff>
      <xdr:row>85</xdr:row>
      <xdr:rowOff>136229</xdr:rowOff>
    </xdr:to>
    <xdr:sp macro="" textlink="">
      <xdr:nvSpPr>
        <xdr:cNvPr id="215" name="楕円 214"/>
        <xdr:cNvSpPr/>
      </xdr:nvSpPr>
      <xdr:spPr>
        <a:xfrm>
          <a:off x="4902200" y="1460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6706</xdr:rowOff>
    </xdr:from>
    <xdr:ext cx="762000" cy="259045"/>
    <xdr:sp macro="" textlink="">
      <xdr:nvSpPr>
        <xdr:cNvPr id="216" name="人件費・物件費等の状況該当値テキスト"/>
        <xdr:cNvSpPr txBox="1"/>
      </xdr:nvSpPr>
      <xdr:spPr>
        <a:xfrm>
          <a:off x="5041900" y="14579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68849</xdr:rowOff>
    </xdr:from>
    <xdr:to>
      <xdr:col>19</xdr:col>
      <xdr:colOff>184150</xdr:colOff>
      <xdr:row>84</xdr:row>
      <xdr:rowOff>170449</xdr:rowOff>
    </xdr:to>
    <xdr:sp macro="" textlink="">
      <xdr:nvSpPr>
        <xdr:cNvPr id="217" name="楕円 216"/>
        <xdr:cNvSpPr/>
      </xdr:nvSpPr>
      <xdr:spPr>
        <a:xfrm>
          <a:off x="4064000" y="1447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155226</xdr:rowOff>
    </xdr:from>
    <xdr:ext cx="736600" cy="259045"/>
    <xdr:sp macro="" textlink="">
      <xdr:nvSpPr>
        <xdr:cNvPr id="218" name="テキスト ボックス 217"/>
        <xdr:cNvSpPr txBox="1"/>
      </xdr:nvSpPr>
      <xdr:spPr>
        <a:xfrm>
          <a:off x="3733800" y="14557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108010</xdr:rowOff>
    </xdr:from>
    <xdr:to>
      <xdr:col>15</xdr:col>
      <xdr:colOff>133350</xdr:colOff>
      <xdr:row>84</xdr:row>
      <xdr:rowOff>38160</xdr:rowOff>
    </xdr:to>
    <xdr:sp macro="" textlink="">
      <xdr:nvSpPr>
        <xdr:cNvPr id="219" name="楕円 218"/>
        <xdr:cNvSpPr/>
      </xdr:nvSpPr>
      <xdr:spPr>
        <a:xfrm>
          <a:off x="3175000" y="143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22937</xdr:rowOff>
    </xdr:from>
    <xdr:ext cx="762000" cy="259045"/>
    <xdr:sp macro="" textlink="">
      <xdr:nvSpPr>
        <xdr:cNvPr id="220" name="テキスト ボックス 219"/>
        <xdr:cNvSpPr txBox="1"/>
      </xdr:nvSpPr>
      <xdr:spPr>
        <a:xfrm>
          <a:off x="2844800" y="144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30260</xdr:rowOff>
    </xdr:from>
    <xdr:to>
      <xdr:col>11</xdr:col>
      <xdr:colOff>82550</xdr:colOff>
      <xdr:row>83</xdr:row>
      <xdr:rowOff>131860</xdr:rowOff>
    </xdr:to>
    <xdr:sp macro="" textlink="">
      <xdr:nvSpPr>
        <xdr:cNvPr id="221" name="楕円 220"/>
        <xdr:cNvSpPr/>
      </xdr:nvSpPr>
      <xdr:spPr>
        <a:xfrm>
          <a:off x="2286000" y="1426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116637</xdr:rowOff>
    </xdr:from>
    <xdr:ext cx="762000" cy="259045"/>
    <xdr:sp macro="" textlink="">
      <xdr:nvSpPr>
        <xdr:cNvPr id="222" name="テキスト ボックス 221"/>
        <xdr:cNvSpPr txBox="1"/>
      </xdr:nvSpPr>
      <xdr:spPr>
        <a:xfrm>
          <a:off x="1955800" y="1434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28677</xdr:rowOff>
    </xdr:from>
    <xdr:to>
      <xdr:col>7</xdr:col>
      <xdr:colOff>31750</xdr:colOff>
      <xdr:row>83</xdr:row>
      <xdr:rowOff>130277</xdr:rowOff>
    </xdr:to>
    <xdr:sp macro="" textlink="">
      <xdr:nvSpPr>
        <xdr:cNvPr id="223" name="楕円 222"/>
        <xdr:cNvSpPr/>
      </xdr:nvSpPr>
      <xdr:spPr>
        <a:xfrm>
          <a:off x="1397000" y="1425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115054</xdr:rowOff>
    </xdr:from>
    <xdr:ext cx="762000" cy="259045"/>
    <xdr:sp macro="" textlink="">
      <xdr:nvSpPr>
        <xdr:cNvPr id="224" name="テキスト ボックス 223"/>
        <xdr:cNvSpPr txBox="1"/>
      </xdr:nvSpPr>
      <xdr:spPr>
        <a:xfrm>
          <a:off x="1066800" y="1434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ea"/>
              <a:ea typeface="+mn-ea"/>
              <a:cs typeface="+mn-cs"/>
            </a:rPr>
            <a:t>　</a:t>
          </a:r>
          <a:r>
            <a:rPr kumimoji="1" lang="ja-JP" altLang="ja-JP" sz="1400">
              <a:solidFill>
                <a:schemeClr val="dk1"/>
              </a:solidFill>
              <a:effectLst/>
              <a:latin typeface="+mn-ea"/>
              <a:ea typeface="+mn-ea"/>
              <a:cs typeface="+mn-cs"/>
            </a:rPr>
            <a:t>類似団体平均値を上回っている要因としては、給与構造改革前の給与体系や職員構成などが考えられる。</a:t>
          </a:r>
          <a:endParaRPr lang="ja-JP" altLang="ja-JP" sz="1400">
            <a:effectLst/>
            <a:latin typeface="+mn-ea"/>
            <a:ea typeface="+mn-ea"/>
          </a:endParaRPr>
        </a:p>
        <a:p>
          <a:r>
            <a:rPr kumimoji="1" lang="ja-JP" altLang="en-US" sz="1400">
              <a:solidFill>
                <a:sysClr val="windowText" lastClr="000000"/>
              </a:solidFill>
              <a:effectLst/>
              <a:latin typeface="+mn-ea"/>
              <a:ea typeface="+mn-ea"/>
              <a:cs typeface="+mn-cs"/>
            </a:rPr>
            <a:t>　</a:t>
          </a:r>
          <a:r>
            <a:rPr kumimoji="1" lang="ja-JP" altLang="ja-JP" sz="1400">
              <a:solidFill>
                <a:sysClr val="windowText" lastClr="000000"/>
              </a:solidFill>
              <a:effectLst/>
              <a:latin typeface="+mn-ea"/>
              <a:ea typeface="+mn-ea"/>
              <a:cs typeface="+mn-cs"/>
            </a:rPr>
            <a:t>行財政改革大綱や定員適正化計画に基づき、より一層の給与の適正化に努める。</a:t>
          </a:r>
          <a:endParaRPr kumimoji="1" lang="en-US" altLang="ja-JP" sz="1400">
            <a:solidFill>
              <a:sysClr val="windowText" lastClr="000000"/>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effectLst/>
              <a:latin typeface="+mn-ea"/>
              <a:ea typeface="+mn-ea"/>
              <a:cs typeface="+mn-cs"/>
            </a:rPr>
            <a:t>　</a:t>
          </a:r>
          <a:r>
            <a:rPr lang="ja-JP" altLang="ja-JP" sz="1400">
              <a:solidFill>
                <a:sysClr val="windowText" lastClr="000000"/>
              </a:solidFill>
              <a:effectLst/>
              <a:latin typeface="+mn-ea"/>
              <a:ea typeface="+mn-ea"/>
              <a:cs typeface="+mn-cs"/>
            </a:rPr>
            <a:t>なお、分析に使用した数値は前年度数値を引用している。</a:t>
          </a:r>
          <a:endParaRPr lang="ja-JP" altLang="ja-JP" sz="1400">
            <a:solidFill>
              <a:sysClr val="windowText" lastClr="000000"/>
            </a:solidFill>
            <a:effectLst/>
            <a:latin typeface="+mn-ea"/>
            <a:ea typeface="+mn-ea"/>
          </a:endParaRPr>
        </a:p>
        <a:p>
          <a:endParaRPr lang="ja-JP" altLang="ja-JP" sz="14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3" name="直線コネクタ 252"/>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125730</xdr:rowOff>
    </xdr:from>
    <xdr:to>
      <xdr:col>81</xdr:col>
      <xdr:colOff>44450</xdr:colOff>
      <xdr:row>86</xdr:row>
      <xdr:rowOff>125730</xdr:rowOff>
    </xdr:to>
    <xdr:cxnSp macro="">
      <xdr:nvCxnSpPr>
        <xdr:cNvPr id="258" name="直線コネクタ 257"/>
        <xdr:cNvCxnSpPr/>
      </xdr:nvCxnSpPr>
      <xdr:spPr>
        <a:xfrm>
          <a:off x="16179800" y="148704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9"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125730</xdr:rowOff>
    </xdr:to>
    <xdr:cxnSp macro="">
      <xdr:nvCxnSpPr>
        <xdr:cNvPr id="261" name="直線コネクタ 260"/>
        <xdr:cNvCxnSpPr/>
      </xdr:nvCxnSpPr>
      <xdr:spPr>
        <a:xfrm>
          <a:off x="15290800" y="148463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3" name="テキスト ボックス 262"/>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101600</xdr:rowOff>
    </xdr:to>
    <xdr:cxnSp macro="">
      <xdr:nvCxnSpPr>
        <xdr:cNvPr id="264" name="直線コネクタ 263"/>
        <xdr:cNvCxnSpPr/>
      </xdr:nvCxnSpPr>
      <xdr:spPr>
        <a:xfrm>
          <a:off x="14401800" y="147658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6" name="テキスト ボックス 265"/>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160443</xdr:rowOff>
    </xdr:from>
    <xdr:to>
      <xdr:col>68</xdr:col>
      <xdr:colOff>152400</xdr:colOff>
      <xdr:row>86</xdr:row>
      <xdr:rowOff>21166</xdr:rowOff>
    </xdr:to>
    <xdr:cxnSp macro="">
      <xdr:nvCxnSpPr>
        <xdr:cNvPr id="267" name="直線コネクタ 266"/>
        <xdr:cNvCxnSpPr/>
      </xdr:nvCxnSpPr>
      <xdr:spPr>
        <a:xfrm>
          <a:off x="13512800" y="1473369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45296</xdr:rowOff>
    </xdr:from>
    <xdr:to>
      <xdr:col>68</xdr:col>
      <xdr:colOff>203200</xdr:colOff>
      <xdr:row>85</xdr:row>
      <xdr:rowOff>146896</xdr:rowOff>
    </xdr:to>
    <xdr:sp macro="" textlink="">
      <xdr:nvSpPr>
        <xdr:cNvPr id="268" name="フローチャート: 判断 267"/>
        <xdr:cNvSpPr/>
      </xdr:nvSpPr>
      <xdr:spPr>
        <a:xfrm>
          <a:off x="14351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157073</xdr:rowOff>
    </xdr:from>
    <xdr:ext cx="762000" cy="259045"/>
    <xdr:sp macro="" textlink="">
      <xdr:nvSpPr>
        <xdr:cNvPr id="269" name="テキスト ボックス 268"/>
        <xdr:cNvSpPr txBox="1"/>
      </xdr:nvSpPr>
      <xdr:spPr>
        <a:xfrm>
          <a:off x="14020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37254</xdr:rowOff>
    </xdr:from>
    <xdr:to>
      <xdr:col>64</xdr:col>
      <xdr:colOff>152400</xdr:colOff>
      <xdr:row>85</xdr:row>
      <xdr:rowOff>138854</xdr:rowOff>
    </xdr:to>
    <xdr:sp macro="" textlink="">
      <xdr:nvSpPr>
        <xdr:cNvPr id="270" name="フローチャート: 判断 269"/>
        <xdr:cNvSpPr/>
      </xdr:nvSpPr>
      <xdr:spPr>
        <a:xfrm>
          <a:off x="13462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149031</xdr:rowOff>
    </xdr:from>
    <xdr:ext cx="762000" cy="259045"/>
    <xdr:sp macro="" textlink="">
      <xdr:nvSpPr>
        <xdr:cNvPr id="271" name="テキスト ボックス 270"/>
        <xdr:cNvSpPr txBox="1"/>
      </xdr:nvSpPr>
      <xdr:spPr>
        <a:xfrm>
          <a:off x="13131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74930</xdr:rowOff>
    </xdr:from>
    <xdr:to>
      <xdr:col>81</xdr:col>
      <xdr:colOff>95250</xdr:colOff>
      <xdr:row>87</xdr:row>
      <xdr:rowOff>5080</xdr:rowOff>
    </xdr:to>
    <xdr:sp macro="" textlink="">
      <xdr:nvSpPr>
        <xdr:cNvPr id="277" name="楕円 276"/>
        <xdr:cNvSpPr/>
      </xdr:nvSpPr>
      <xdr:spPr>
        <a:xfrm>
          <a:off x="169672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47007</xdr:rowOff>
    </xdr:from>
    <xdr:ext cx="762000" cy="259045"/>
    <xdr:sp macro="" textlink="">
      <xdr:nvSpPr>
        <xdr:cNvPr id="278" name="給与水準   （国との比較）該当値テキスト"/>
        <xdr:cNvSpPr txBox="1"/>
      </xdr:nvSpPr>
      <xdr:spPr>
        <a:xfrm>
          <a:off x="17106900" y="1479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74930</xdr:rowOff>
    </xdr:from>
    <xdr:to>
      <xdr:col>77</xdr:col>
      <xdr:colOff>95250</xdr:colOff>
      <xdr:row>87</xdr:row>
      <xdr:rowOff>5080</xdr:rowOff>
    </xdr:to>
    <xdr:sp macro="" textlink="">
      <xdr:nvSpPr>
        <xdr:cNvPr id="279" name="楕円 278"/>
        <xdr:cNvSpPr/>
      </xdr:nvSpPr>
      <xdr:spPr>
        <a:xfrm>
          <a:off x="16129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161307</xdr:rowOff>
    </xdr:from>
    <xdr:ext cx="736600" cy="259045"/>
    <xdr:sp macro="" textlink="">
      <xdr:nvSpPr>
        <xdr:cNvPr id="280" name="テキスト ボックス 279"/>
        <xdr:cNvSpPr txBox="1"/>
      </xdr:nvSpPr>
      <xdr:spPr>
        <a:xfrm>
          <a:off x="15798800" y="1490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1" name="楕円 280"/>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2" name="テキスト ボックス 281"/>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3" name="楕円 282"/>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84" name="テキスト ボックス 283"/>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109643</xdr:rowOff>
    </xdr:from>
    <xdr:to>
      <xdr:col>64</xdr:col>
      <xdr:colOff>152400</xdr:colOff>
      <xdr:row>86</xdr:row>
      <xdr:rowOff>39793</xdr:rowOff>
    </xdr:to>
    <xdr:sp macro="" textlink="">
      <xdr:nvSpPr>
        <xdr:cNvPr id="285" name="楕円 284"/>
        <xdr:cNvSpPr/>
      </xdr:nvSpPr>
      <xdr:spPr>
        <a:xfrm>
          <a:off x="13462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24570</xdr:rowOff>
    </xdr:from>
    <xdr:ext cx="762000" cy="259045"/>
    <xdr:sp macro="" textlink="">
      <xdr:nvSpPr>
        <xdr:cNvPr id="286" name="テキスト ボックス 285"/>
        <xdr:cNvSpPr txBox="1"/>
      </xdr:nvSpPr>
      <xdr:spPr>
        <a:xfrm>
          <a:off x="13131800" y="1476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類似団体</a:t>
          </a:r>
          <a:r>
            <a:rPr kumimoji="1" lang="ja-JP" altLang="ja-JP" sz="1400">
              <a:solidFill>
                <a:sysClr val="windowText" lastClr="000000"/>
              </a:solidFill>
              <a:effectLst/>
              <a:latin typeface="+mn-lt"/>
              <a:ea typeface="+mn-ea"/>
              <a:cs typeface="+mn-cs"/>
            </a:rPr>
            <a:t>平均値と比較して高い水準であ</a:t>
          </a:r>
          <a:r>
            <a:rPr kumimoji="1" lang="ja-JP" altLang="en-US" sz="1400">
              <a:solidFill>
                <a:sysClr val="windowText" lastClr="000000"/>
              </a:solidFill>
              <a:effectLst/>
              <a:latin typeface="+mn-lt"/>
              <a:ea typeface="+mn-ea"/>
              <a:cs typeface="+mn-cs"/>
            </a:rPr>
            <a:t>る。</a:t>
          </a:r>
          <a:endParaRPr kumimoji="0" lang="en-US" altLang="ja-JP" sz="1400">
            <a:solidFill>
              <a:sysClr val="windowText" lastClr="000000"/>
            </a:solidFill>
            <a:effectLst/>
            <a:latin typeface="+mn-lt"/>
            <a:ea typeface="+mn-ea"/>
            <a:cs typeface="+mn-cs"/>
          </a:endParaRPr>
        </a:p>
        <a:p>
          <a:r>
            <a:rPr kumimoji="0" lang="ja-JP" altLang="en-US" sz="1400">
              <a:solidFill>
                <a:sysClr val="windowText" lastClr="000000"/>
              </a:solidFill>
              <a:effectLst/>
              <a:latin typeface="+mn-lt"/>
              <a:ea typeface="+mn-ea"/>
              <a:cs typeface="+mn-cs"/>
            </a:rPr>
            <a:t>　</a:t>
          </a:r>
          <a:r>
            <a:rPr kumimoji="1" lang="ja-JP" altLang="ja-JP" sz="1400">
              <a:solidFill>
                <a:sysClr val="windowText" lastClr="000000"/>
              </a:solidFill>
              <a:effectLst/>
              <a:latin typeface="+mn-lt"/>
              <a:ea typeface="+mn-ea"/>
              <a:cs typeface="+mn-cs"/>
            </a:rPr>
            <a:t>定員適正化計画に基づき職員数の適正化に努める。</a:t>
          </a:r>
          <a:endParaRPr kumimoji="1" lang="en-US" altLang="ja-JP" sz="1400">
            <a:solidFill>
              <a:sysClr val="windowText" lastClr="000000"/>
            </a:solidFill>
            <a:effectLst/>
            <a:latin typeface="+mn-lt"/>
            <a:ea typeface="+mn-ea"/>
            <a:cs typeface="+mn-cs"/>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2" name="直線コネクタ 311"/>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3" name="定員管理の状況最小値テキスト"/>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4" name="直線コネクタ 313"/>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5" name="定員管理の状況最大値テキスト"/>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6" name="直線コネクタ 315"/>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4032</xdr:rowOff>
    </xdr:from>
    <xdr:to>
      <xdr:col>81</xdr:col>
      <xdr:colOff>44450</xdr:colOff>
      <xdr:row>62</xdr:row>
      <xdr:rowOff>4635</xdr:rowOff>
    </xdr:to>
    <xdr:cxnSp macro="">
      <xdr:nvCxnSpPr>
        <xdr:cNvPr id="317" name="直線コネクタ 316"/>
        <xdr:cNvCxnSpPr/>
      </xdr:nvCxnSpPr>
      <xdr:spPr>
        <a:xfrm flipV="1">
          <a:off x="16179800" y="10633932"/>
          <a:ext cx="8382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34434</xdr:rowOff>
    </xdr:from>
    <xdr:ext cx="762000" cy="259045"/>
    <xdr:sp macro="" textlink="">
      <xdr:nvSpPr>
        <xdr:cNvPr id="318" name="定員管理の状況平均値テキスト"/>
        <xdr:cNvSpPr txBox="1"/>
      </xdr:nvSpPr>
      <xdr:spPr>
        <a:xfrm>
          <a:off x="17106900" y="1032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19" name="フローチャート: 判断 318"/>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4635</xdr:rowOff>
    </xdr:from>
    <xdr:to>
      <xdr:col>77</xdr:col>
      <xdr:colOff>44450</xdr:colOff>
      <xdr:row>62</xdr:row>
      <xdr:rowOff>42037</xdr:rowOff>
    </xdr:to>
    <xdr:cxnSp macro="">
      <xdr:nvCxnSpPr>
        <xdr:cNvPr id="320" name="直線コネクタ 319"/>
        <xdr:cNvCxnSpPr/>
      </xdr:nvCxnSpPr>
      <xdr:spPr>
        <a:xfrm flipV="1">
          <a:off x="15290800" y="10634535"/>
          <a:ext cx="889000" cy="3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1" name="フローチャート: 判断 320"/>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117015</xdr:rowOff>
    </xdr:from>
    <xdr:ext cx="736600" cy="259045"/>
    <xdr:sp macro="" textlink="">
      <xdr:nvSpPr>
        <xdr:cNvPr id="322" name="テキスト ボックス 321"/>
        <xdr:cNvSpPr txBox="1"/>
      </xdr:nvSpPr>
      <xdr:spPr>
        <a:xfrm>
          <a:off x="15798800" y="1023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42037</xdr:rowOff>
    </xdr:from>
    <xdr:to>
      <xdr:col>72</xdr:col>
      <xdr:colOff>203200</xdr:colOff>
      <xdr:row>62</xdr:row>
      <xdr:rowOff>58325</xdr:rowOff>
    </xdr:to>
    <xdr:cxnSp macro="">
      <xdr:nvCxnSpPr>
        <xdr:cNvPr id="323" name="直線コネクタ 322"/>
        <xdr:cNvCxnSpPr/>
      </xdr:nvCxnSpPr>
      <xdr:spPr>
        <a:xfrm flipV="1">
          <a:off x="14401800" y="10671937"/>
          <a:ext cx="8890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4" name="フローチャート: 判断 323"/>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102538</xdr:rowOff>
    </xdr:from>
    <xdr:ext cx="762000" cy="259045"/>
    <xdr:sp macro="" textlink="">
      <xdr:nvSpPr>
        <xdr:cNvPr id="325" name="テキスト ボックス 324"/>
        <xdr:cNvSpPr txBox="1"/>
      </xdr:nvSpPr>
      <xdr:spPr>
        <a:xfrm>
          <a:off x="14909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35401</xdr:rowOff>
    </xdr:from>
    <xdr:to>
      <xdr:col>68</xdr:col>
      <xdr:colOff>152400</xdr:colOff>
      <xdr:row>62</xdr:row>
      <xdr:rowOff>58325</xdr:rowOff>
    </xdr:to>
    <xdr:cxnSp macro="">
      <xdr:nvCxnSpPr>
        <xdr:cNvPr id="326" name="直線コネクタ 325"/>
        <xdr:cNvCxnSpPr/>
      </xdr:nvCxnSpPr>
      <xdr:spPr>
        <a:xfrm>
          <a:off x="13512800" y="10665301"/>
          <a:ext cx="889000" cy="2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27" name="フローチャート: 判断 326"/>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127271</xdr:rowOff>
    </xdr:from>
    <xdr:ext cx="762000" cy="259045"/>
    <xdr:sp macro="" textlink="">
      <xdr:nvSpPr>
        <xdr:cNvPr id="328" name="テキスト ボックス 327"/>
        <xdr:cNvSpPr txBox="1"/>
      </xdr:nvSpPr>
      <xdr:spPr>
        <a:xfrm>
          <a:off x="14020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29" name="フローチャート: 判断 328"/>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98918</xdr:rowOff>
    </xdr:from>
    <xdr:ext cx="762000" cy="259045"/>
    <xdr:sp macro="" textlink="">
      <xdr:nvSpPr>
        <xdr:cNvPr id="330" name="テキスト ボックス 329"/>
        <xdr:cNvSpPr txBox="1"/>
      </xdr:nvSpPr>
      <xdr:spPr>
        <a:xfrm>
          <a:off x="13131800" y="1021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124682</xdr:rowOff>
    </xdr:from>
    <xdr:to>
      <xdr:col>81</xdr:col>
      <xdr:colOff>95250</xdr:colOff>
      <xdr:row>62</xdr:row>
      <xdr:rowOff>54832</xdr:rowOff>
    </xdr:to>
    <xdr:sp macro="" textlink="">
      <xdr:nvSpPr>
        <xdr:cNvPr id="336" name="楕円 335"/>
        <xdr:cNvSpPr/>
      </xdr:nvSpPr>
      <xdr:spPr>
        <a:xfrm>
          <a:off x="16967200" y="1058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96759</xdr:rowOff>
    </xdr:from>
    <xdr:ext cx="762000" cy="259045"/>
    <xdr:sp macro="" textlink="">
      <xdr:nvSpPr>
        <xdr:cNvPr id="337" name="定員管理の状況該当値テキスト"/>
        <xdr:cNvSpPr txBox="1"/>
      </xdr:nvSpPr>
      <xdr:spPr>
        <a:xfrm>
          <a:off x="17106900" y="1055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125285</xdr:rowOff>
    </xdr:from>
    <xdr:to>
      <xdr:col>77</xdr:col>
      <xdr:colOff>95250</xdr:colOff>
      <xdr:row>62</xdr:row>
      <xdr:rowOff>55435</xdr:rowOff>
    </xdr:to>
    <xdr:sp macro="" textlink="">
      <xdr:nvSpPr>
        <xdr:cNvPr id="338" name="楕円 337"/>
        <xdr:cNvSpPr/>
      </xdr:nvSpPr>
      <xdr:spPr>
        <a:xfrm>
          <a:off x="16129000" y="1058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40212</xdr:rowOff>
    </xdr:from>
    <xdr:ext cx="736600" cy="259045"/>
    <xdr:sp macro="" textlink="">
      <xdr:nvSpPr>
        <xdr:cNvPr id="339" name="テキスト ボックス 338"/>
        <xdr:cNvSpPr txBox="1"/>
      </xdr:nvSpPr>
      <xdr:spPr>
        <a:xfrm>
          <a:off x="15798800" y="10670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162687</xdr:rowOff>
    </xdr:from>
    <xdr:to>
      <xdr:col>73</xdr:col>
      <xdr:colOff>44450</xdr:colOff>
      <xdr:row>62</xdr:row>
      <xdr:rowOff>92837</xdr:rowOff>
    </xdr:to>
    <xdr:sp macro="" textlink="">
      <xdr:nvSpPr>
        <xdr:cNvPr id="340" name="楕円 339"/>
        <xdr:cNvSpPr/>
      </xdr:nvSpPr>
      <xdr:spPr>
        <a:xfrm>
          <a:off x="15240000" y="1062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77614</xdr:rowOff>
    </xdr:from>
    <xdr:ext cx="762000" cy="259045"/>
    <xdr:sp macro="" textlink="">
      <xdr:nvSpPr>
        <xdr:cNvPr id="341" name="テキスト ボックス 340"/>
        <xdr:cNvSpPr txBox="1"/>
      </xdr:nvSpPr>
      <xdr:spPr>
        <a:xfrm>
          <a:off x="14909800" y="10707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7525</xdr:rowOff>
    </xdr:from>
    <xdr:to>
      <xdr:col>68</xdr:col>
      <xdr:colOff>203200</xdr:colOff>
      <xdr:row>62</xdr:row>
      <xdr:rowOff>109125</xdr:rowOff>
    </xdr:to>
    <xdr:sp macro="" textlink="">
      <xdr:nvSpPr>
        <xdr:cNvPr id="342" name="楕円 341"/>
        <xdr:cNvSpPr/>
      </xdr:nvSpPr>
      <xdr:spPr>
        <a:xfrm>
          <a:off x="14351000" y="1063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93902</xdr:rowOff>
    </xdr:from>
    <xdr:ext cx="762000" cy="259045"/>
    <xdr:sp macro="" textlink="">
      <xdr:nvSpPr>
        <xdr:cNvPr id="343" name="テキスト ボックス 342"/>
        <xdr:cNvSpPr txBox="1"/>
      </xdr:nvSpPr>
      <xdr:spPr>
        <a:xfrm>
          <a:off x="14020800" y="1072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156051</xdr:rowOff>
    </xdr:from>
    <xdr:to>
      <xdr:col>64</xdr:col>
      <xdr:colOff>152400</xdr:colOff>
      <xdr:row>62</xdr:row>
      <xdr:rowOff>86201</xdr:rowOff>
    </xdr:to>
    <xdr:sp macro="" textlink="">
      <xdr:nvSpPr>
        <xdr:cNvPr id="344" name="楕円 343"/>
        <xdr:cNvSpPr/>
      </xdr:nvSpPr>
      <xdr:spPr>
        <a:xfrm>
          <a:off x="13462000" y="1061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70978</xdr:rowOff>
    </xdr:from>
    <xdr:ext cx="762000" cy="259045"/>
    <xdr:sp macro="" textlink="">
      <xdr:nvSpPr>
        <xdr:cNvPr id="345" name="テキスト ボックス 344"/>
        <xdr:cNvSpPr txBox="1"/>
      </xdr:nvSpPr>
      <xdr:spPr>
        <a:xfrm>
          <a:off x="13131800" y="1070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ea"/>
              <a:ea typeface="+mn-ea"/>
              <a:cs typeface="+mn-cs"/>
            </a:rPr>
            <a:t>　広田遺跡ミュージアムや種子島産婦人科医院組合建設関連事業</a:t>
          </a:r>
          <a:r>
            <a:rPr kumimoji="1" lang="ja-JP" altLang="ja-JP" sz="1400">
              <a:solidFill>
                <a:schemeClr val="dk1"/>
              </a:solidFill>
              <a:effectLst/>
              <a:latin typeface="+mn-ea"/>
              <a:ea typeface="+mn-ea"/>
              <a:cs typeface="+mn-cs"/>
            </a:rPr>
            <a:t>に伴う元金償還が開始されたことなどにより、前年度比較で</a:t>
          </a:r>
          <a:r>
            <a:rPr kumimoji="1" lang="en-US" altLang="ja-JP" sz="1400">
              <a:solidFill>
                <a:schemeClr val="dk1"/>
              </a:solidFill>
              <a:effectLst/>
              <a:latin typeface="+mn-ea"/>
              <a:ea typeface="+mn-ea"/>
              <a:cs typeface="+mn-cs"/>
            </a:rPr>
            <a:t>0.3</a:t>
          </a:r>
          <a:r>
            <a:rPr kumimoji="1" lang="ja-JP" altLang="ja-JP" sz="1400">
              <a:solidFill>
                <a:schemeClr val="dk1"/>
              </a:solidFill>
              <a:effectLst/>
              <a:latin typeface="+mn-ea"/>
              <a:ea typeface="+mn-ea"/>
              <a:cs typeface="+mn-cs"/>
            </a:rPr>
            <a:t>ポイントの増となっている。</a:t>
          </a:r>
          <a:endParaRPr lang="ja-JP" altLang="ja-JP" sz="1400">
            <a:effectLst/>
            <a:latin typeface="+mn-ea"/>
            <a:ea typeface="+mn-ea"/>
          </a:endParaRPr>
        </a:p>
        <a:p>
          <a:r>
            <a:rPr kumimoji="1" lang="ja-JP" altLang="en-US" sz="1400">
              <a:solidFill>
                <a:schemeClr val="dk1"/>
              </a:solidFill>
              <a:effectLst/>
              <a:latin typeface="+mn-ea"/>
              <a:ea typeface="+mn-ea"/>
              <a:cs typeface="+mn-cs"/>
            </a:rPr>
            <a:t>　</a:t>
          </a:r>
          <a:r>
            <a:rPr kumimoji="1" lang="ja-JP" altLang="ja-JP" sz="1400">
              <a:solidFill>
                <a:schemeClr val="dk1"/>
              </a:solidFill>
              <a:effectLst/>
              <a:latin typeface="+mn-ea"/>
              <a:ea typeface="+mn-ea"/>
              <a:cs typeface="+mn-cs"/>
            </a:rPr>
            <a:t>財政面における中</a:t>
          </a:r>
          <a:r>
            <a:rPr kumimoji="1" lang="ja-JP" altLang="ja-JP" sz="1400">
              <a:solidFill>
                <a:sysClr val="windowText" lastClr="000000"/>
              </a:solidFill>
              <a:effectLst/>
              <a:latin typeface="+mn-ea"/>
              <a:ea typeface="+mn-ea"/>
              <a:cs typeface="+mn-cs"/>
            </a:rPr>
            <a:t>・長期計画の策定</a:t>
          </a:r>
          <a:r>
            <a:rPr kumimoji="1" lang="ja-JP" altLang="en-US" sz="1400">
              <a:solidFill>
                <a:sysClr val="windowText" lastClr="000000"/>
              </a:solidFill>
              <a:effectLst/>
              <a:latin typeface="+mn-ea"/>
              <a:ea typeface="+mn-ea"/>
              <a:cs typeface="+mn-cs"/>
            </a:rPr>
            <a:t>し，公債費の圧縮に努める。</a:t>
          </a:r>
          <a:endParaRPr kumimoji="1" lang="en-US" altLang="ja-JP" sz="1400">
            <a:solidFill>
              <a:sysClr val="windowText" lastClr="000000"/>
            </a:solidFill>
            <a:effectLst/>
            <a:latin typeface="+mn-ea"/>
            <a:ea typeface="+mn-ea"/>
            <a:cs typeface="+mn-cs"/>
          </a:endParaRP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1" name="直線コネクタ 370"/>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2"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3" name="直線コネクタ 372"/>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4"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5" name="直線コネクタ 374"/>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131572</xdr:rowOff>
    </xdr:from>
    <xdr:to>
      <xdr:col>81</xdr:col>
      <xdr:colOff>44450</xdr:colOff>
      <xdr:row>42</xdr:row>
      <xdr:rowOff>146050</xdr:rowOff>
    </xdr:to>
    <xdr:cxnSp macro="">
      <xdr:nvCxnSpPr>
        <xdr:cNvPr id="376" name="直線コネクタ 375"/>
        <xdr:cNvCxnSpPr/>
      </xdr:nvCxnSpPr>
      <xdr:spPr>
        <a:xfrm>
          <a:off x="16179800" y="733247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107442</xdr:rowOff>
    </xdr:from>
    <xdr:to>
      <xdr:col>77</xdr:col>
      <xdr:colOff>44450</xdr:colOff>
      <xdr:row>42</xdr:row>
      <xdr:rowOff>131572</xdr:rowOff>
    </xdr:to>
    <xdr:cxnSp macro="">
      <xdr:nvCxnSpPr>
        <xdr:cNvPr id="379" name="直線コネクタ 378"/>
        <xdr:cNvCxnSpPr/>
      </xdr:nvCxnSpPr>
      <xdr:spPr>
        <a:xfrm>
          <a:off x="15290800" y="730834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381" name="テキスト ボックス 380"/>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102616</xdr:rowOff>
    </xdr:from>
    <xdr:to>
      <xdr:col>72</xdr:col>
      <xdr:colOff>203200</xdr:colOff>
      <xdr:row>42</xdr:row>
      <xdr:rowOff>107442</xdr:rowOff>
    </xdr:to>
    <xdr:cxnSp macro="">
      <xdr:nvCxnSpPr>
        <xdr:cNvPr id="382" name="直線コネクタ 381"/>
        <xdr:cNvCxnSpPr/>
      </xdr:nvCxnSpPr>
      <xdr:spPr>
        <a:xfrm>
          <a:off x="14401800" y="730351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3" name="フローチャート: 判断 382"/>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84" name="テキスト ボックス 383"/>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83312</xdr:rowOff>
    </xdr:from>
    <xdr:to>
      <xdr:col>68</xdr:col>
      <xdr:colOff>152400</xdr:colOff>
      <xdr:row>42</xdr:row>
      <xdr:rowOff>102616</xdr:rowOff>
    </xdr:to>
    <xdr:cxnSp macro="">
      <xdr:nvCxnSpPr>
        <xdr:cNvPr id="385" name="直線コネクタ 384"/>
        <xdr:cNvCxnSpPr/>
      </xdr:nvCxnSpPr>
      <xdr:spPr>
        <a:xfrm>
          <a:off x="13512800" y="72842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102616</xdr:rowOff>
    </xdr:from>
    <xdr:to>
      <xdr:col>68</xdr:col>
      <xdr:colOff>203200</xdr:colOff>
      <xdr:row>42</xdr:row>
      <xdr:rowOff>32766</xdr:rowOff>
    </xdr:to>
    <xdr:sp macro="" textlink="">
      <xdr:nvSpPr>
        <xdr:cNvPr id="386" name="フローチャート: 判断 385"/>
        <xdr:cNvSpPr/>
      </xdr:nvSpPr>
      <xdr:spPr>
        <a:xfrm>
          <a:off x="14351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42943</xdr:rowOff>
    </xdr:from>
    <xdr:ext cx="762000" cy="259045"/>
    <xdr:sp macro="" textlink="">
      <xdr:nvSpPr>
        <xdr:cNvPr id="387" name="テキスト ボックス 386"/>
        <xdr:cNvSpPr txBox="1"/>
      </xdr:nvSpPr>
      <xdr:spPr>
        <a:xfrm>
          <a:off x="14020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388" name="フローチャート: 判断 387"/>
        <xdr:cNvSpPr/>
      </xdr:nvSpPr>
      <xdr:spPr>
        <a:xfrm>
          <a:off x="13462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76725</xdr:rowOff>
    </xdr:from>
    <xdr:ext cx="762000" cy="259045"/>
    <xdr:sp macro="" textlink="">
      <xdr:nvSpPr>
        <xdr:cNvPr id="389" name="テキスト ボックス 388"/>
        <xdr:cNvSpPr txBox="1"/>
      </xdr:nvSpPr>
      <xdr:spPr>
        <a:xfrm>
          <a:off x="13131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95250</xdr:rowOff>
    </xdr:from>
    <xdr:to>
      <xdr:col>81</xdr:col>
      <xdr:colOff>95250</xdr:colOff>
      <xdr:row>43</xdr:row>
      <xdr:rowOff>25400</xdr:rowOff>
    </xdr:to>
    <xdr:sp macro="" textlink="">
      <xdr:nvSpPr>
        <xdr:cNvPr id="395" name="楕円 394"/>
        <xdr:cNvSpPr/>
      </xdr:nvSpPr>
      <xdr:spPr>
        <a:xfrm>
          <a:off x="16967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67327</xdr:rowOff>
    </xdr:from>
    <xdr:ext cx="762000" cy="259045"/>
    <xdr:sp macro="" textlink="">
      <xdr:nvSpPr>
        <xdr:cNvPr id="396" name="公債費負担の状況該当値テキスト"/>
        <xdr:cNvSpPr txBox="1"/>
      </xdr:nvSpPr>
      <xdr:spPr>
        <a:xfrm>
          <a:off x="17106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80772</xdr:rowOff>
    </xdr:from>
    <xdr:to>
      <xdr:col>77</xdr:col>
      <xdr:colOff>95250</xdr:colOff>
      <xdr:row>43</xdr:row>
      <xdr:rowOff>10922</xdr:rowOff>
    </xdr:to>
    <xdr:sp macro="" textlink="">
      <xdr:nvSpPr>
        <xdr:cNvPr id="397" name="楕円 396"/>
        <xdr:cNvSpPr/>
      </xdr:nvSpPr>
      <xdr:spPr>
        <a:xfrm>
          <a:off x="16129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167149</xdr:rowOff>
    </xdr:from>
    <xdr:ext cx="736600" cy="259045"/>
    <xdr:sp macro="" textlink="">
      <xdr:nvSpPr>
        <xdr:cNvPr id="398" name="テキスト ボックス 397"/>
        <xdr:cNvSpPr txBox="1"/>
      </xdr:nvSpPr>
      <xdr:spPr>
        <a:xfrm>
          <a:off x="15798800" y="736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56642</xdr:rowOff>
    </xdr:from>
    <xdr:to>
      <xdr:col>73</xdr:col>
      <xdr:colOff>44450</xdr:colOff>
      <xdr:row>42</xdr:row>
      <xdr:rowOff>158242</xdr:rowOff>
    </xdr:to>
    <xdr:sp macro="" textlink="">
      <xdr:nvSpPr>
        <xdr:cNvPr id="399" name="楕円 398"/>
        <xdr:cNvSpPr/>
      </xdr:nvSpPr>
      <xdr:spPr>
        <a:xfrm>
          <a:off x="15240000" y="725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143019</xdr:rowOff>
    </xdr:from>
    <xdr:ext cx="762000" cy="259045"/>
    <xdr:sp macro="" textlink="">
      <xdr:nvSpPr>
        <xdr:cNvPr id="400" name="テキスト ボックス 399"/>
        <xdr:cNvSpPr txBox="1"/>
      </xdr:nvSpPr>
      <xdr:spPr>
        <a:xfrm>
          <a:off x="14909800" y="734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51816</xdr:rowOff>
    </xdr:from>
    <xdr:to>
      <xdr:col>68</xdr:col>
      <xdr:colOff>203200</xdr:colOff>
      <xdr:row>42</xdr:row>
      <xdr:rowOff>153416</xdr:rowOff>
    </xdr:to>
    <xdr:sp macro="" textlink="">
      <xdr:nvSpPr>
        <xdr:cNvPr id="401" name="楕円 400"/>
        <xdr:cNvSpPr/>
      </xdr:nvSpPr>
      <xdr:spPr>
        <a:xfrm>
          <a:off x="14351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138193</xdr:rowOff>
    </xdr:from>
    <xdr:ext cx="762000" cy="259045"/>
    <xdr:sp macro="" textlink="">
      <xdr:nvSpPr>
        <xdr:cNvPr id="402" name="テキスト ボックス 401"/>
        <xdr:cNvSpPr txBox="1"/>
      </xdr:nvSpPr>
      <xdr:spPr>
        <a:xfrm>
          <a:off x="14020800" y="733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32512</xdr:rowOff>
    </xdr:from>
    <xdr:to>
      <xdr:col>64</xdr:col>
      <xdr:colOff>152400</xdr:colOff>
      <xdr:row>42</xdr:row>
      <xdr:rowOff>134112</xdr:rowOff>
    </xdr:to>
    <xdr:sp macro="" textlink="">
      <xdr:nvSpPr>
        <xdr:cNvPr id="403" name="楕円 402"/>
        <xdr:cNvSpPr/>
      </xdr:nvSpPr>
      <xdr:spPr>
        <a:xfrm>
          <a:off x="13462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118889</xdr:rowOff>
    </xdr:from>
    <xdr:ext cx="762000" cy="259045"/>
    <xdr:sp macro="" textlink="">
      <xdr:nvSpPr>
        <xdr:cNvPr id="404" name="テキスト ボックス 403"/>
        <xdr:cNvSpPr txBox="1"/>
      </xdr:nvSpPr>
      <xdr:spPr>
        <a:xfrm>
          <a:off x="13131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ea"/>
              <a:ea typeface="+mn-ea"/>
              <a:cs typeface="+mn-cs"/>
            </a:rPr>
            <a:t>  ふるさと応援寄附金における財政調整基金への積み立てによる充当可能</a:t>
          </a:r>
          <a:r>
            <a:rPr kumimoji="1" lang="ja-JP" altLang="ja-JP" sz="1400">
              <a:solidFill>
                <a:sysClr val="windowText" lastClr="000000"/>
              </a:solidFill>
              <a:effectLst/>
              <a:latin typeface="+mn-ea"/>
              <a:ea typeface="+mn-ea"/>
              <a:cs typeface="+mn-cs"/>
            </a:rPr>
            <a:t>基金残高の増、地方債残高の減少により、前年度比較で</a:t>
          </a:r>
          <a:r>
            <a:rPr kumimoji="1" lang="en-US" altLang="ja-JP" sz="1400">
              <a:solidFill>
                <a:sysClr val="windowText" lastClr="000000"/>
              </a:solidFill>
              <a:effectLst/>
              <a:latin typeface="+mn-ea"/>
              <a:ea typeface="+mn-ea"/>
              <a:cs typeface="+mn-cs"/>
            </a:rPr>
            <a:t>13.4</a:t>
          </a:r>
          <a:r>
            <a:rPr kumimoji="1" lang="ja-JP" altLang="ja-JP" sz="1400">
              <a:solidFill>
                <a:sysClr val="windowText" lastClr="000000"/>
              </a:solidFill>
              <a:effectLst/>
              <a:latin typeface="+mn-ea"/>
              <a:ea typeface="+mn-ea"/>
              <a:cs typeface="+mn-cs"/>
            </a:rPr>
            <a:t>ポイントの</a:t>
          </a:r>
          <a:r>
            <a:rPr kumimoji="1" lang="ja-JP" altLang="en-US" sz="1400">
              <a:solidFill>
                <a:sysClr val="windowText" lastClr="000000"/>
              </a:solidFill>
              <a:effectLst/>
              <a:latin typeface="+mn-ea"/>
              <a:ea typeface="+mn-ea"/>
              <a:cs typeface="+mn-cs"/>
            </a:rPr>
            <a:t>低下した</a:t>
          </a:r>
          <a:r>
            <a:rPr kumimoji="1" lang="ja-JP" altLang="ja-JP" sz="1400">
              <a:solidFill>
                <a:sysClr val="windowText" lastClr="000000"/>
              </a:solidFill>
              <a:effectLst/>
              <a:latin typeface="+mn-ea"/>
              <a:ea typeface="+mn-ea"/>
              <a:cs typeface="+mn-cs"/>
            </a:rPr>
            <a:t>。</a:t>
          </a:r>
          <a:r>
            <a:rPr kumimoji="1" lang="ja-JP" altLang="en-US" sz="1400">
              <a:solidFill>
                <a:sysClr val="windowText" lastClr="000000"/>
              </a:solidFill>
              <a:effectLst/>
              <a:latin typeface="+mn-ea"/>
              <a:ea typeface="+mn-ea"/>
              <a:cs typeface="+mn-cs"/>
            </a:rPr>
            <a:t>今後も</a:t>
          </a:r>
          <a:r>
            <a:rPr kumimoji="1" lang="ja-JP" altLang="ja-JP" sz="1400">
              <a:solidFill>
                <a:sysClr val="windowText" lastClr="000000"/>
              </a:solidFill>
              <a:effectLst/>
              <a:latin typeface="+mn-ea"/>
              <a:ea typeface="+mn-ea"/>
              <a:cs typeface="+mn-cs"/>
            </a:rPr>
            <a:t>地方債発行の抑制や基金残高の確保</a:t>
          </a:r>
          <a:r>
            <a:rPr kumimoji="1" lang="ja-JP" altLang="en-US" sz="1400">
              <a:solidFill>
                <a:sysClr val="windowText" lastClr="000000"/>
              </a:solidFill>
              <a:effectLst/>
              <a:latin typeface="+mn-ea"/>
              <a:ea typeface="+mn-ea"/>
              <a:cs typeface="+mn-cs"/>
            </a:rPr>
            <a:t>や</a:t>
          </a:r>
          <a:r>
            <a:rPr kumimoji="1" lang="ja-JP" altLang="ja-JP" sz="1400">
              <a:solidFill>
                <a:sysClr val="windowText" lastClr="000000"/>
              </a:solidFill>
              <a:effectLst/>
              <a:latin typeface="+mn-ea"/>
              <a:ea typeface="+mn-ea"/>
              <a:cs typeface="+mn-cs"/>
            </a:rPr>
            <a:t>加入する組合等の財政状況を考慮しながら</a:t>
          </a:r>
          <a:r>
            <a:rPr kumimoji="1" lang="ja-JP" altLang="ja-JP" sz="1400">
              <a:solidFill>
                <a:schemeClr val="dk1"/>
              </a:solidFill>
              <a:effectLst/>
              <a:latin typeface="+mn-ea"/>
              <a:ea typeface="+mn-ea"/>
              <a:cs typeface="+mn-cs"/>
            </a:rPr>
            <a:t>、中・長期計画の策定を行い、計画的な財政運営に努める。</a:t>
          </a:r>
          <a:endParaRPr lang="ja-JP" altLang="ja-JP" sz="1400">
            <a:effectLst/>
            <a:latin typeface="+mn-ea"/>
            <a:ea typeface="+mn-ea"/>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3" name="直線コネクタ 432"/>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4" name="将来負担の状況最小値テキスト"/>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5" name="直線コネクタ 434"/>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159258</xdr:rowOff>
    </xdr:from>
    <xdr:to>
      <xdr:col>81</xdr:col>
      <xdr:colOff>44450</xdr:colOff>
      <xdr:row>16</xdr:row>
      <xdr:rowOff>95589</xdr:rowOff>
    </xdr:to>
    <xdr:cxnSp macro="">
      <xdr:nvCxnSpPr>
        <xdr:cNvPr id="438" name="直線コネクタ 437"/>
        <xdr:cNvCxnSpPr/>
      </xdr:nvCxnSpPr>
      <xdr:spPr>
        <a:xfrm flipV="1">
          <a:off x="16179800" y="2731008"/>
          <a:ext cx="838200" cy="10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9"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95589</xdr:rowOff>
    </xdr:from>
    <xdr:to>
      <xdr:col>77</xdr:col>
      <xdr:colOff>44450</xdr:colOff>
      <xdr:row>16</xdr:row>
      <xdr:rowOff>164761</xdr:rowOff>
    </xdr:to>
    <xdr:cxnSp macro="">
      <xdr:nvCxnSpPr>
        <xdr:cNvPr id="441" name="直線コネクタ 440"/>
        <xdr:cNvCxnSpPr/>
      </xdr:nvCxnSpPr>
      <xdr:spPr>
        <a:xfrm flipV="1">
          <a:off x="15290800" y="2838789"/>
          <a:ext cx="889000" cy="6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143849</xdr:rowOff>
    </xdr:from>
    <xdr:to>
      <xdr:col>72</xdr:col>
      <xdr:colOff>203200</xdr:colOff>
      <xdr:row>16</xdr:row>
      <xdr:rowOff>164761</xdr:rowOff>
    </xdr:to>
    <xdr:cxnSp macro="">
      <xdr:nvCxnSpPr>
        <xdr:cNvPr id="444" name="直線コネクタ 443"/>
        <xdr:cNvCxnSpPr/>
      </xdr:nvCxnSpPr>
      <xdr:spPr>
        <a:xfrm>
          <a:off x="14401800" y="2887049"/>
          <a:ext cx="889000" cy="2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77089</xdr:rowOff>
    </xdr:from>
    <xdr:to>
      <xdr:col>68</xdr:col>
      <xdr:colOff>152400</xdr:colOff>
      <xdr:row>16</xdr:row>
      <xdr:rowOff>143849</xdr:rowOff>
    </xdr:to>
    <xdr:cxnSp macro="">
      <xdr:nvCxnSpPr>
        <xdr:cNvPr id="447" name="直線コネクタ 446"/>
        <xdr:cNvCxnSpPr/>
      </xdr:nvCxnSpPr>
      <xdr:spPr>
        <a:xfrm>
          <a:off x="13512800" y="2820289"/>
          <a:ext cx="889000" cy="6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108458</xdr:rowOff>
    </xdr:from>
    <xdr:to>
      <xdr:col>81</xdr:col>
      <xdr:colOff>95250</xdr:colOff>
      <xdr:row>16</xdr:row>
      <xdr:rowOff>38608</xdr:rowOff>
    </xdr:to>
    <xdr:sp macro="" textlink="">
      <xdr:nvSpPr>
        <xdr:cNvPr id="457" name="楕円 456"/>
        <xdr:cNvSpPr/>
      </xdr:nvSpPr>
      <xdr:spPr>
        <a:xfrm>
          <a:off x="16967200" y="268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80535</xdr:rowOff>
    </xdr:from>
    <xdr:ext cx="762000" cy="259045"/>
    <xdr:sp macro="" textlink="">
      <xdr:nvSpPr>
        <xdr:cNvPr id="458" name="将来負担の状況該当値テキスト"/>
        <xdr:cNvSpPr txBox="1"/>
      </xdr:nvSpPr>
      <xdr:spPr>
        <a:xfrm>
          <a:off x="171069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44789</xdr:rowOff>
    </xdr:from>
    <xdr:to>
      <xdr:col>77</xdr:col>
      <xdr:colOff>95250</xdr:colOff>
      <xdr:row>16</xdr:row>
      <xdr:rowOff>146389</xdr:rowOff>
    </xdr:to>
    <xdr:sp macro="" textlink="">
      <xdr:nvSpPr>
        <xdr:cNvPr id="459" name="楕円 458"/>
        <xdr:cNvSpPr/>
      </xdr:nvSpPr>
      <xdr:spPr>
        <a:xfrm>
          <a:off x="16129000" y="278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131166</xdr:rowOff>
    </xdr:from>
    <xdr:ext cx="736600" cy="259045"/>
    <xdr:sp macro="" textlink="">
      <xdr:nvSpPr>
        <xdr:cNvPr id="460" name="テキスト ボックス 459"/>
        <xdr:cNvSpPr txBox="1"/>
      </xdr:nvSpPr>
      <xdr:spPr>
        <a:xfrm>
          <a:off x="15798800" y="2874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113961</xdr:rowOff>
    </xdr:from>
    <xdr:to>
      <xdr:col>73</xdr:col>
      <xdr:colOff>44450</xdr:colOff>
      <xdr:row>17</xdr:row>
      <xdr:rowOff>44111</xdr:rowOff>
    </xdr:to>
    <xdr:sp macro="" textlink="">
      <xdr:nvSpPr>
        <xdr:cNvPr id="461" name="楕円 460"/>
        <xdr:cNvSpPr/>
      </xdr:nvSpPr>
      <xdr:spPr>
        <a:xfrm>
          <a:off x="15240000" y="285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28888</xdr:rowOff>
    </xdr:from>
    <xdr:ext cx="762000" cy="259045"/>
    <xdr:sp macro="" textlink="">
      <xdr:nvSpPr>
        <xdr:cNvPr id="462" name="テキスト ボックス 461"/>
        <xdr:cNvSpPr txBox="1"/>
      </xdr:nvSpPr>
      <xdr:spPr>
        <a:xfrm>
          <a:off x="14909800" y="2943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93049</xdr:rowOff>
    </xdr:from>
    <xdr:to>
      <xdr:col>68</xdr:col>
      <xdr:colOff>203200</xdr:colOff>
      <xdr:row>17</xdr:row>
      <xdr:rowOff>23199</xdr:rowOff>
    </xdr:to>
    <xdr:sp macro="" textlink="">
      <xdr:nvSpPr>
        <xdr:cNvPr id="463" name="楕円 462"/>
        <xdr:cNvSpPr/>
      </xdr:nvSpPr>
      <xdr:spPr>
        <a:xfrm>
          <a:off x="14351000" y="283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7976</xdr:rowOff>
    </xdr:from>
    <xdr:ext cx="762000" cy="259045"/>
    <xdr:sp macro="" textlink="">
      <xdr:nvSpPr>
        <xdr:cNvPr id="464" name="テキスト ボックス 463"/>
        <xdr:cNvSpPr txBox="1"/>
      </xdr:nvSpPr>
      <xdr:spPr>
        <a:xfrm>
          <a:off x="14020800" y="292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26289</xdr:rowOff>
    </xdr:from>
    <xdr:to>
      <xdr:col>64</xdr:col>
      <xdr:colOff>152400</xdr:colOff>
      <xdr:row>16</xdr:row>
      <xdr:rowOff>127889</xdr:rowOff>
    </xdr:to>
    <xdr:sp macro="" textlink="">
      <xdr:nvSpPr>
        <xdr:cNvPr id="465" name="楕円 464"/>
        <xdr:cNvSpPr/>
      </xdr:nvSpPr>
      <xdr:spPr>
        <a:xfrm>
          <a:off x="13462000" y="276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112666</xdr:rowOff>
    </xdr:from>
    <xdr:ext cx="762000" cy="259045"/>
    <xdr:sp macro="" textlink="">
      <xdr:nvSpPr>
        <xdr:cNvPr id="466" name="テキスト ボックス 465"/>
        <xdr:cNvSpPr txBox="1"/>
      </xdr:nvSpPr>
      <xdr:spPr>
        <a:xfrm>
          <a:off x="13131800" y="285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鹿児島県南種子町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5,770
5,756
110.36
5,776,814
5,730,860
45,833
3,260,657
6,488,766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solidFill>
                <a:sysClr val="windowText" lastClr="000000"/>
              </a:solidFill>
              <a:effectLst/>
            </a:rPr>
            <a:t>　類似団体平均値より高い水準となっている。</a:t>
          </a:r>
          <a:endParaRPr lang="en-US" altLang="ja-JP" sz="1400">
            <a:solidFill>
              <a:sysClr val="windowText" lastClr="000000"/>
            </a:solidFill>
            <a:effectLst/>
          </a:endParaRPr>
        </a:p>
        <a:p>
          <a:r>
            <a:rPr lang="ja-JP" altLang="en-US" sz="1400">
              <a:solidFill>
                <a:sysClr val="windowText" lastClr="000000"/>
              </a:solidFill>
              <a:effectLst/>
            </a:rPr>
            <a:t>　給与構造改革以前の給与体系等が影響しているためと考えられる。</a:t>
          </a:r>
          <a:endParaRPr lang="en-US" altLang="ja-JP" sz="1400">
            <a:solidFill>
              <a:sysClr val="windowText" lastClr="000000"/>
            </a:solidFill>
            <a:effectLst/>
          </a:endParaRPr>
        </a:p>
        <a:p>
          <a:r>
            <a:rPr lang="ja-JP" altLang="en-US" sz="1400">
              <a:solidFill>
                <a:sysClr val="windowText" lastClr="000000"/>
              </a:solidFill>
              <a:effectLst/>
            </a:rPr>
            <a:t>　行財政改革大綱や定員適正化計画に基づき適正化に努める。</a:t>
          </a:r>
          <a:endParaRPr lang="en-US"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xdr:rowOff>
    </xdr:from>
    <xdr:to>
      <xdr:col>24</xdr:col>
      <xdr:colOff>25400</xdr:colOff>
      <xdr:row>38</xdr:row>
      <xdr:rowOff>21844</xdr:rowOff>
    </xdr:to>
    <xdr:cxnSp macro="">
      <xdr:nvCxnSpPr>
        <xdr:cNvPr id="64" name="直線コネクタ 63"/>
        <xdr:cNvCxnSpPr/>
      </xdr:nvCxnSpPr>
      <xdr:spPr>
        <a:xfrm flipV="1">
          <a:off x="3987800" y="65186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161290</xdr:rowOff>
    </xdr:from>
    <xdr:to>
      <xdr:col>19</xdr:col>
      <xdr:colOff>187325</xdr:colOff>
      <xdr:row>38</xdr:row>
      <xdr:rowOff>21844</xdr:rowOff>
    </xdr:to>
    <xdr:cxnSp macro="">
      <xdr:nvCxnSpPr>
        <xdr:cNvPr id="67" name="直線コネクタ 66"/>
        <xdr:cNvCxnSpPr/>
      </xdr:nvCxnSpPr>
      <xdr:spPr>
        <a:xfrm>
          <a:off x="3098800" y="65049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34815</xdr:rowOff>
    </xdr:from>
    <xdr:ext cx="736600" cy="259045"/>
    <xdr:sp macro="" textlink="">
      <xdr:nvSpPr>
        <xdr:cNvPr id="69" name="テキスト ボックス 68"/>
        <xdr:cNvSpPr txBox="1"/>
      </xdr:nvSpPr>
      <xdr:spPr>
        <a:xfrm>
          <a:off x="3606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110998</xdr:rowOff>
    </xdr:from>
    <xdr:to>
      <xdr:col>15</xdr:col>
      <xdr:colOff>98425</xdr:colOff>
      <xdr:row>37</xdr:row>
      <xdr:rowOff>161290</xdr:rowOff>
    </xdr:to>
    <xdr:cxnSp macro="">
      <xdr:nvCxnSpPr>
        <xdr:cNvPr id="70" name="直線コネクタ 69"/>
        <xdr:cNvCxnSpPr/>
      </xdr:nvCxnSpPr>
      <xdr:spPr>
        <a:xfrm>
          <a:off x="2209800" y="64546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110998</xdr:rowOff>
    </xdr:from>
    <xdr:to>
      <xdr:col>11</xdr:col>
      <xdr:colOff>9525</xdr:colOff>
      <xdr:row>37</xdr:row>
      <xdr:rowOff>147574</xdr:rowOff>
    </xdr:to>
    <xdr:cxnSp macro="">
      <xdr:nvCxnSpPr>
        <xdr:cNvPr id="73" name="直線コネクタ 72"/>
        <xdr:cNvCxnSpPr/>
      </xdr:nvCxnSpPr>
      <xdr:spPr>
        <a:xfrm flipV="1">
          <a:off x="1320800" y="64546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124206</xdr:rowOff>
    </xdr:from>
    <xdr:to>
      <xdr:col>24</xdr:col>
      <xdr:colOff>76200</xdr:colOff>
      <xdr:row>38</xdr:row>
      <xdr:rowOff>54356</xdr:rowOff>
    </xdr:to>
    <xdr:sp macro="" textlink="">
      <xdr:nvSpPr>
        <xdr:cNvPr id="83" name="楕円 82"/>
        <xdr:cNvSpPr/>
      </xdr:nvSpPr>
      <xdr:spPr>
        <a:xfrm>
          <a:off x="47752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96283</xdr:rowOff>
    </xdr:from>
    <xdr:ext cx="762000" cy="259045"/>
    <xdr:sp macro="" textlink="">
      <xdr:nvSpPr>
        <xdr:cNvPr id="84" name="人件費該当値テキスト"/>
        <xdr:cNvSpPr txBox="1"/>
      </xdr:nvSpPr>
      <xdr:spPr>
        <a:xfrm>
          <a:off x="49149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142494</xdr:rowOff>
    </xdr:from>
    <xdr:to>
      <xdr:col>20</xdr:col>
      <xdr:colOff>38100</xdr:colOff>
      <xdr:row>38</xdr:row>
      <xdr:rowOff>72644</xdr:rowOff>
    </xdr:to>
    <xdr:sp macro="" textlink="">
      <xdr:nvSpPr>
        <xdr:cNvPr id="85" name="楕円 84"/>
        <xdr:cNvSpPr/>
      </xdr:nvSpPr>
      <xdr:spPr>
        <a:xfrm>
          <a:off x="3937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57421</xdr:rowOff>
    </xdr:from>
    <xdr:ext cx="736600" cy="259045"/>
    <xdr:sp macro="" textlink="">
      <xdr:nvSpPr>
        <xdr:cNvPr id="86" name="テキスト ボックス 85"/>
        <xdr:cNvSpPr txBox="1"/>
      </xdr:nvSpPr>
      <xdr:spPr>
        <a:xfrm>
          <a:off x="3606800" y="657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110490</xdr:rowOff>
    </xdr:from>
    <xdr:to>
      <xdr:col>15</xdr:col>
      <xdr:colOff>149225</xdr:colOff>
      <xdr:row>38</xdr:row>
      <xdr:rowOff>40640</xdr:rowOff>
    </xdr:to>
    <xdr:sp macro="" textlink="">
      <xdr:nvSpPr>
        <xdr:cNvPr id="87" name="楕円 86"/>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25417</xdr:rowOff>
    </xdr:from>
    <xdr:ext cx="762000" cy="259045"/>
    <xdr:sp macro="" textlink="">
      <xdr:nvSpPr>
        <xdr:cNvPr id="88" name="テキスト ボックス 87"/>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60198</xdr:rowOff>
    </xdr:from>
    <xdr:to>
      <xdr:col>11</xdr:col>
      <xdr:colOff>60325</xdr:colOff>
      <xdr:row>37</xdr:row>
      <xdr:rowOff>161798</xdr:rowOff>
    </xdr:to>
    <xdr:sp macro="" textlink="">
      <xdr:nvSpPr>
        <xdr:cNvPr id="89" name="楕円 88"/>
        <xdr:cNvSpPr/>
      </xdr:nvSpPr>
      <xdr:spPr>
        <a:xfrm>
          <a:off x="2159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146575</xdr:rowOff>
    </xdr:from>
    <xdr:ext cx="762000" cy="259045"/>
    <xdr:sp macro="" textlink="">
      <xdr:nvSpPr>
        <xdr:cNvPr id="90" name="テキスト ボックス 89"/>
        <xdr:cNvSpPr txBox="1"/>
      </xdr:nvSpPr>
      <xdr:spPr>
        <a:xfrm>
          <a:off x="1828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96774</xdr:rowOff>
    </xdr:from>
    <xdr:to>
      <xdr:col>6</xdr:col>
      <xdr:colOff>171450</xdr:colOff>
      <xdr:row>38</xdr:row>
      <xdr:rowOff>26924</xdr:rowOff>
    </xdr:to>
    <xdr:sp macro="" textlink="">
      <xdr:nvSpPr>
        <xdr:cNvPr id="91" name="楕円 90"/>
        <xdr:cNvSpPr/>
      </xdr:nvSpPr>
      <xdr:spPr>
        <a:xfrm>
          <a:off x="1270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11701</xdr:rowOff>
    </xdr:from>
    <xdr:ext cx="762000" cy="259045"/>
    <xdr:sp macro="" textlink="">
      <xdr:nvSpPr>
        <xdr:cNvPr id="92" name="テキスト ボックス 91"/>
        <xdr:cNvSpPr txBox="1"/>
      </xdr:nvSpPr>
      <xdr:spPr>
        <a:xfrm>
          <a:off x="939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effectLst/>
              <a:latin typeface="+mn-lt"/>
              <a:ea typeface="+mn-ea"/>
              <a:cs typeface="+mn-cs"/>
            </a:rPr>
            <a:t> </a:t>
          </a:r>
          <a:r>
            <a:rPr kumimoji="1" lang="ja-JP" altLang="en-US" sz="1400">
              <a:solidFill>
                <a:sysClr val="windowText" lastClr="000000"/>
              </a:solidFill>
              <a:effectLst/>
              <a:latin typeface="+mn-lt"/>
              <a:ea typeface="+mn-ea"/>
              <a:cs typeface="+mn-cs"/>
            </a:rPr>
            <a:t>　</a:t>
          </a:r>
          <a:r>
            <a:rPr kumimoji="1" lang="ja-JP" altLang="ja-JP" sz="1400">
              <a:solidFill>
                <a:sysClr val="windowText" lastClr="000000"/>
              </a:solidFill>
              <a:effectLst/>
              <a:latin typeface="+mn-lt"/>
              <a:ea typeface="+mn-ea"/>
              <a:cs typeface="+mn-cs"/>
            </a:rPr>
            <a:t>ふるさと応援寄附金の大幅な増に伴う業務手数料の増が</a:t>
          </a:r>
          <a:r>
            <a:rPr kumimoji="1" lang="ja-JP" altLang="en-US" sz="1400">
              <a:solidFill>
                <a:sysClr val="windowText" lastClr="000000"/>
              </a:solidFill>
              <a:effectLst/>
              <a:latin typeface="+mn-lt"/>
              <a:ea typeface="+mn-ea"/>
              <a:cs typeface="+mn-cs"/>
            </a:rPr>
            <a:t>大きな</a:t>
          </a:r>
          <a:r>
            <a:rPr kumimoji="1" lang="ja-JP" altLang="ja-JP" sz="1400">
              <a:solidFill>
                <a:sysClr val="windowText" lastClr="000000"/>
              </a:solidFill>
              <a:effectLst/>
              <a:latin typeface="+mn-lt"/>
              <a:ea typeface="+mn-ea"/>
              <a:cs typeface="+mn-cs"/>
            </a:rPr>
            <a:t>要因となっている。また、</a:t>
          </a:r>
          <a:r>
            <a:rPr kumimoji="1" lang="ja-JP" altLang="en-US" sz="1400">
              <a:solidFill>
                <a:sysClr val="windowText" lastClr="000000"/>
              </a:solidFill>
              <a:effectLst/>
              <a:latin typeface="+mn-lt"/>
              <a:ea typeface="+mn-ea"/>
              <a:cs typeface="+mn-cs"/>
            </a:rPr>
            <a:t>近年供用を開始した施設</a:t>
          </a:r>
          <a:r>
            <a:rPr kumimoji="1" lang="ja-JP" altLang="ja-JP" sz="1400">
              <a:solidFill>
                <a:sysClr val="windowText" lastClr="000000"/>
              </a:solidFill>
              <a:effectLst/>
              <a:latin typeface="+mn-lt"/>
              <a:ea typeface="+mn-ea"/>
              <a:cs typeface="+mn-cs"/>
            </a:rPr>
            <a:t>の管理経費等が増加していること</a:t>
          </a:r>
          <a:r>
            <a:rPr kumimoji="1" lang="ja-JP" altLang="en-US" sz="1400">
              <a:solidFill>
                <a:sysClr val="windowText" lastClr="000000"/>
              </a:solidFill>
              <a:effectLst/>
              <a:latin typeface="+mn-lt"/>
              <a:ea typeface="+mn-ea"/>
              <a:cs typeface="+mn-cs"/>
            </a:rPr>
            <a:t>も影響している。</a:t>
          </a:r>
          <a:r>
            <a:rPr kumimoji="1" lang="ja-JP" altLang="ja-JP" sz="1400">
              <a:solidFill>
                <a:sysClr val="windowText" lastClr="000000"/>
              </a:solidFill>
              <a:effectLst/>
              <a:latin typeface="+mn-lt"/>
              <a:ea typeface="+mn-ea"/>
              <a:cs typeface="+mn-cs"/>
            </a:rPr>
            <a:t>民間委託などの行財政改革に取組み、物件費の削減に努める。</a:t>
          </a:r>
          <a:endParaRPr lang="ja-JP" altLang="ja-JP" sz="1400">
            <a:solidFill>
              <a:sysClr val="windowText" lastClr="000000"/>
            </a:solidFill>
            <a:effectLst/>
          </a:endParaRPr>
        </a:p>
        <a:p>
          <a:endParaRPr kumimoji="1" lang="ja-JP" altLang="en-US" sz="14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154432</xdr:rowOff>
    </xdr:from>
    <xdr:to>
      <xdr:col>82</xdr:col>
      <xdr:colOff>107950</xdr:colOff>
      <xdr:row>19</xdr:row>
      <xdr:rowOff>147574</xdr:rowOff>
    </xdr:to>
    <xdr:cxnSp macro="">
      <xdr:nvCxnSpPr>
        <xdr:cNvPr id="118" name="直線コネクタ 117"/>
        <xdr:cNvCxnSpPr/>
      </xdr:nvCxnSpPr>
      <xdr:spPr>
        <a:xfrm flipV="1">
          <a:off x="16510000" y="22118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119651</xdr:rowOff>
    </xdr:from>
    <xdr:ext cx="762000" cy="259045"/>
    <xdr:sp macro="" textlink="">
      <xdr:nvSpPr>
        <xdr:cNvPr id="119" name="物件費最小値テキスト"/>
        <xdr:cNvSpPr txBox="1"/>
      </xdr:nvSpPr>
      <xdr:spPr>
        <a:xfrm>
          <a:off x="16598900" y="33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147574</xdr:rowOff>
    </xdr:from>
    <xdr:to>
      <xdr:col>82</xdr:col>
      <xdr:colOff>196850</xdr:colOff>
      <xdr:row>19</xdr:row>
      <xdr:rowOff>147574</xdr:rowOff>
    </xdr:to>
    <xdr:cxnSp macro="">
      <xdr:nvCxnSpPr>
        <xdr:cNvPr id="120" name="直線コネクタ 119"/>
        <xdr:cNvCxnSpPr/>
      </xdr:nvCxnSpPr>
      <xdr:spPr>
        <a:xfrm>
          <a:off x="16421100" y="34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69359</xdr:rowOff>
    </xdr:from>
    <xdr:ext cx="762000" cy="259045"/>
    <xdr:sp macro="" textlink="">
      <xdr:nvSpPr>
        <xdr:cNvPr id="121" name="物件費最大値テキスト"/>
        <xdr:cNvSpPr txBox="1"/>
      </xdr:nvSpPr>
      <xdr:spPr>
        <a:xfrm>
          <a:off x="16598900" y="19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154432</xdr:rowOff>
    </xdr:from>
    <xdr:to>
      <xdr:col>82</xdr:col>
      <xdr:colOff>196850</xdr:colOff>
      <xdr:row>12</xdr:row>
      <xdr:rowOff>154432</xdr:rowOff>
    </xdr:to>
    <xdr:cxnSp macro="">
      <xdr:nvCxnSpPr>
        <xdr:cNvPr id="122" name="直線コネクタ 121"/>
        <xdr:cNvCxnSpPr/>
      </xdr:nvCxnSpPr>
      <xdr:spPr>
        <a:xfrm>
          <a:off x="16421100" y="221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140716</xdr:rowOff>
    </xdr:from>
    <xdr:to>
      <xdr:col>82</xdr:col>
      <xdr:colOff>107950</xdr:colOff>
      <xdr:row>14</xdr:row>
      <xdr:rowOff>159004</xdr:rowOff>
    </xdr:to>
    <xdr:cxnSp macro="">
      <xdr:nvCxnSpPr>
        <xdr:cNvPr id="123" name="直線コネクタ 122"/>
        <xdr:cNvCxnSpPr/>
      </xdr:nvCxnSpPr>
      <xdr:spPr>
        <a:xfrm>
          <a:off x="15671800" y="25410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60723</xdr:rowOff>
    </xdr:from>
    <xdr:ext cx="762000" cy="259045"/>
    <xdr:sp macro="" textlink="">
      <xdr:nvSpPr>
        <xdr:cNvPr id="124" name="物件費平均値テキスト"/>
        <xdr:cNvSpPr txBox="1"/>
      </xdr:nvSpPr>
      <xdr:spPr>
        <a:xfrm>
          <a:off x="16598900" y="2289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25" name="フローチャート: 判断 124"/>
        <xdr:cNvSpPr/>
      </xdr:nvSpPr>
      <xdr:spPr>
        <a:xfrm>
          <a:off x="16459200" y="24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99568</xdr:rowOff>
    </xdr:from>
    <xdr:to>
      <xdr:col>78</xdr:col>
      <xdr:colOff>69850</xdr:colOff>
      <xdr:row>14</xdr:row>
      <xdr:rowOff>140716</xdr:rowOff>
    </xdr:to>
    <xdr:cxnSp macro="">
      <xdr:nvCxnSpPr>
        <xdr:cNvPr id="126" name="直線コネクタ 125"/>
        <xdr:cNvCxnSpPr/>
      </xdr:nvCxnSpPr>
      <xdr:spPr>
        <a:xfrm>
          <a:off x="14782800" y="24998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xdr:rowOff>
    </xdr:from>
    <xdr:to>
      <xdr:col>78</xdr:col>
      <xdr:colOff>120650</xdr:colOff>
      <xdr:row>14</xdr:row>
      <xdr:rowOff>113792</xdr:rowOff>
    </xdr:to>
    <xdr:sp macro="" textlink="">
      <xdr:nvSpPr>
        <xdr:cNvPr id="127" name="フローチャート: 判断 126"/>
        <xdr:cNvSpPr/>
      </xdr:nvSpPr>
      <xdr:spPr>
        <a:xfrm>
          <a:off x="15621000" y="241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123969</xdr:rowOff>
    </xdr:from>
    <xdr:ext cx="736600" cy="259045"/>
    <xdr:sp macro="" textlink="">
      <xdr:nvSpPr>
        <xdr:cNvPr id="128" name="テキスト ボックス 127"/>
        <xdr:cNvSpPr txBox="1"/>
      </xdr:nvSpPr>
      <xdr:spPr>
        <a:xfrm>
          <a:off x="15290800" y="2181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99568</xdr:rowOff>
    </xdr:from>
    <xdr:to>
      <xdr:col>73</xdr:col>
      <xdr:colOff>180975</xdr:colOff>
      <xdr:row>14</xdr:row>
      <xdr:rowOff>131572</xdr:rowOff>
    </xdr:to>
    <xdr:cxnSp macro="">
      <xdr:nvCxnSpPr>
        <xdr:cNvPr id="129" name="直線コネクタ 128"/>
        <xdr:cNvCxnSpPr/>
      </xdr:nvCxnSpPr>
      <xdr:spPr>
        <a:xfrm flipV="1">
          <a:off x="13893800" y="24998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147066</xdr:rowOff>
    </xdr:from>
    <xdr:to>
      <xdr:col>74</xdr:col>
      <xdr:colOff>31750</xdr:colOff>
      <xdr:row>14</xdr:row>
      <xdr:rowOff>77216</xdr:rowOff>
    </xdr:to>
    <xdr:sp macro="" textlink="">
      <xdr:nvSpPr>
        <xdr:cNvPr id="130" name="フローチャート: 判断 129"/>
        <xdr:cNvSpPr/>
      </xdr:nvSpPr>
      <xdr:spPr>
        <a:xfrm>
          <a:off x="14732000" y="23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87393</xdr:rowOff>
    </xdr:from>
    <xdr:ext cx="762000" cy="259045"/>
    <xdr:sp macro="" textlink="">
      <xdr:nvSpPr>
        <xdr:cNvPr id="131" name="テキスト ボックス 130"/>
        <xdr:cNvSpPr txBox="1"/>
      </xdr:nvSpPr>
      <xdr:spPr>
        <a:xfrm>
          <a:off x="14401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131572</xdr:rowOff>
    </xdr:from>
    <xdr:to>
      <xdr:col>69</xdr:col>
      <xdr:colOff>92075</xdr:colOff>
      <xdr:row>15</xdr:row>
      <xdr:rowOff>65278</xdr:rowOff>
    </xdr:to>
    <xdr:cxnSp macro="">
      <xdr:nvCxnSpPr>
        <xdr:cNvPr id="132" name="直線コネクタ 131"/>
        <xdr:cNvCxnSpPr/>
      </xdr:nvCxnSpPr>
      <xdr:spPr>
        <a:xfrm flipV="1">
          <a:off x="13004800" y="253187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142494</xdr:rowOff>
    </xdr:from>
    <xdr:to>
      <xdr:col>69</xdr:col>
      <xdr:colOff>142875</xdr:colOff>
      <xdr:row>14</xdr:row>
      <xdr:rowOff>72644</xdr:rowOff>
    </xdr:to>
    <xdr:sp macro="" textlink="">
      <xdr:nvSpPr>
        <xdr:cNvPr id="133" name="フローチャート: 判断 132"/>
        <xdr:cNvSpPr/>
      </xdr:nvSpPr>
      <xdr:spPr>
        <a:xfrm>
          <a:off x="13843000" y="237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82821</xdr:rowOff>
    </xdr:from>
    <xdr:ext cx="762000" cy="259045"/>
    <xdr:sp macro="" textlink="">
      <xdr:nvSpPr>
        <xdr:cNvPr id="134" name="テキスト ボックス 133"/>
        <xdr:cNvSpPr txBox="1"/>
      </xdr:nvSpPr>
      <xdr:spPr>
        <a:xfrm>
          <a:off x="13512800" y="214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35" name="フローチャート: 判断 134"/>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50817</xdr:rowOff>
    </xdr:from>
    <xdr:ext cx="762000" cy="259045"/>
    <xdr:sp macro="" textlink="">
      <xdr:nvSpPr>
        <xdr:cNvPr id="136" name="テキスト ボックス 135"/>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108204</xdr:rowOff>
    </xdr:from>
    <xdr:to>
      <xdr:col>82</xdr:col>
      <xdr:colOff>158750</xdr:colOff>
      <xdr:row>15</xdr:row>
      <xdr:rowOff>38354</xdr:rowOff>
    </xdr:to>
    <xdr:sp macro="" textlink="">
      <xdr:nvSpPr>
        <xdr:cNvPr id="142" name="楕円 141"/>
        <xdr:cNvSpPr/>
      </xdr:nvSpPr>
      <xdr:spPr>
        <a:xfrm>
          <a:off x="16459200" y="250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80281</xdr:rowOff>
    </xdr:from>
    <xdr:ext cx="762000" cy="259045"/>
    <xdr:sp macro="" textlink="">
      <xdr:nvSpPr>
        <xdr:cNvPr id="143" name="物件費該当値テキスト"/>
        <xdr:cNvSpPr txBox="1"/>
      </xdr:nvSpPr>
      <xdr:spPr>
        <a:xfrm>
          <a:off x="16598900" y="2480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89916</xdr:rowOff>
    </xdr:from>
    <xdr:to>
      <xdr:col>78</xdr:col>
      <xdr:colOff>120650</xdr:colOff>
      <xdr:row>15</xdr:row>
      <xdr:rowOff>20066</xdr:rowOff>
    </xdr:to>
    <xdr:sp macro="" textlink="">
      <xdr:nvSpPr>
        <xdr:cNvPr id="144" name="楕円 143"/>
        <xdr:cNvSpPr/>
      </xdr:nvSpPr>
      <xdr:spPr>
        <a:xfrm>
          <a:off x="15621000" y="249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4843</xdr:rowOff>
    </xdr:from>
    <xdr:ext cx="736600" cy="259045"/>
    <xdr:sp macro="" textlink="">
      <xdr:nvSpPr>
        <xdr:cNvPr id="145" name="テキスト ボックス 144"/>
        <xdr:cNvSpPr txBox="1"/>
      </xdr:nvSpPr>
      <xdr:spPr>
        <a:xfrm>
          <a:off x="15290800" y="2576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48768</xdr:rowOff>
    </xdr:from>
    <xdr:to>
      <xdr:col>74</xdr:col>
      <xdr:colOff>31750</xdr:colOff>
      <xdr:row>14</xdr:row>
      <xdr:rowOff>150368</xdr:rowOff>
    </xdr:to>
    <xdr:sp macro="" textlink="">
      <xdr:nvSpPr>
        <xdr:cNvPr id="146" name="楕円 145"/>
        <xdr:cNvSpPr/>
      </xdr:nvSpPr>
      <xdr:spPr>
        <a:xfrm>
          <a:off x="14732000" y="24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135145</xdr:rowOff>
    </xdr:from>
    <xdr:ext cx="762000" cy="259045"/>
    <xdr:sp macro="" textlink="">
      <xdr:nvSpPr>
        <xdr:cNvPr id="147" name="テキスト ボックス 146"/>
        <xdr:cNvSpPr txBox="1"/>
      </xdr:nvSpPr>
      <xdr:spPr>
        <a:xfrm>
          <a:off x="14401800" y="253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80772</xdr:rowOff>
    </xdr:from>
    <xdr:to>
      <xdr:col>69</xdr:col>
      <xdr:colOff>142875</xdr:colOff>
      <xdr:row>15</xdr:row>
      <xdr:rowOff>10922</xdr:rowOff>
    </xdr:to>
    <xdr:sp macro="" textlink="">
      <xdr:nvSpPr>
        <xdr:cNvPr id="148" name="楕円 147"/>
        <xdr:cNvSpPr/>
      </xdr:nvSpPr>
      <xdr:spPr>
        <a:xfrm>
          <a:off x="13843000" y="248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167149</xdr:rowOff>
    </xdr:from>
    <xdr:ext cx="762000" cy="259045"/>
    <xdr:sp macro="" textlink="">
      <xdr:nvSpPr>
        <xdr:cNvPr id="149" name="テキスト ボックス 148"/>
        <xdr:cNvSpPr txBox="1"/>
      </xdr:nvSpPr>
      <xdr:spPr>
        <a:xfrm>
          <a:off x="13512800" y="256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14478</xdr:rowOff>
    </xdr:from>
    <xdr:to>
      <xdr:col>65</xdr:col>
      <xdr:colOff>53975</xdr:colOff>
      <xdr:row>15</xdr:row>
      <xdr:rowOff>116078</xdr:rowOff>
    </xdr:to>
    <xdr:sp macro="" textlink="">
      <xdr:nvSpPr>
        <xdr:cNvPr id="150" name="楕円 149"/>
        <xdr:cNvSpPr/>
      </xdr:nvSpPr>
      <xdr:spPr>
        <a:xfrm>
          <a:off x="12954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100855</xdr:rowOff>
    </xdr:from>
    <xdr:ext cx="762000" cy="259045"/>
    <xdr:sp macro="" textlink="">
      <xdr:nvSpPr>
        <xdr:cNvPr id="151" name="テキスト ボックス 150"/>
        <xdr:cNvSpPr txBox="1"/>
      </xdr:nvSpPr>
      <xdr:spPr>
        <a:xfrm>
          <a:off x="12623800" y="267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ea"/>
              <a:ea typeface="+mn-ea"/>
              <a:cs typeface="+mn-cs"/>
            </a:rPr>
            <a:t>  類似団体平均値を下回っているが、今後は人口減少に伴う少子高齢化がさらに進み、医療費増加も見込まれる</a:t>
          </a:r>
          <a:r>
            <a:rPr kumimoji="1" lang="ja-JP" altLang="en-US" sz="1400">
              <a:solidFill>
                <a:schemeClr val="dk1"/>
              </a:solidFill>
              <a:effectLst/>
              <a:latin typeface="+mn-ea"/>
              <a:ea typeface="+mn-ea"/>
              <a:cs typeface="+mn-cs"/>
            </a:rPr>
            <a:t>ため、</a:t>
          </a:r>
          <a:r>
            <a:rPr kumimoji="1" lang="ja-JP" altLang="ja-JP" sz="1400">
              <a:solidFill>
                <a:schemeClr val="dk1"/>
              </a:solidFill>
              <a:effectLst/>
              <a:latin typeface="+mn-ea"/>
              <a:ea typeface="+mn-ea"/>
              <a:cs typeface="+mn-cs"/>
            </a:rPr>
            <a:t>地域支援事業を推進して高齢者の自立支援や介護予防に努める。</a:t>
          </a:r>
          <a:endParaRPr kumimoji="1" lang="en-US" altLang="ja-JP" sz="1400">
            <a:solidFill>
              <a:schemeClr val="dk1"/>
            </a:solidFill>
            <a:effectLst/>
            <a:latin typeface="+mn-ea"/>
            <a:ea typeface="+mn-ea"/>
            <a:cs typeface="+mn-cs"/>
          </a:endParaRPr>
        </a:p>
        <a:p>
          <a:endParaRPr kumimoji="1" lang="en-US" altLang="ja-JP" sz="1400">
            <a:solidFill>
              <a:schemeClr val="dk1"/>
            </a:solidFill>
            <a:effectLst/>
            <a:latin typeface="+mn-ea"/>
            <a:ea typeface="+mn-ea"/>
            <a:cs typeface="+mn-cs"/>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107950</xdr:rowOff>
    </xdr:from>
    <xdr:to>
      <xdr:col>24</xdr:col>
      <xdr:colOff>25400</xdr:colOff>
      <xdr:row>53</xdr:row>
      <xdr:rowOff>107950</xdr:rowOff>
    </xdr:to>
    <xdr:cxnSp macro="">
      <xdr:nvCxnSpPr>
        <xdr:cNvPr id="184" name="直線コネクタ 183"/>
        <xdr:cNvCxnSpPr/>
      </xdr:nvCxnSpPr>
      <xdr:spPr>
        <a:xfrm>
          <a:off x="3987800" y="919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5"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107950</xdr:rowOff>
    </xdr:from>
    <xdr:to>
      <xdr:col>19</xdr:col>
      <xdr:colOff>187325</xdr:colOff>
      <xdr:row>55</xdr:row>
      <xdr:rowOff>127000</xdr:rowOff>
    </xdr:to>
    <xdr:cxnSp macro="">
      <xdr:nvCxnSpPr>
        <xdr:cNvPr id="187" name="直線コネクタ 186"/>
        <xdr:cNvCxnSpPr/>
      </xdr:nvCxnSpPr>
      <xdr:spPr>
        <a:xfrm flipV="1">
          <a:off x="3098800" y="919480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189" name="テキスト ボックス 188"/>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107950</xdr:rowOff>
    </xdr:from>
    <xdr:to>
      <xdr:col>15</xdr:col>
      <xdr:colOff>98425</xdr:colOff>
      <xdr:row>55</xdr:row>
      <xdr:rowOff>127000</xdr:rowOff>
    </xdr:to>
    <xdr:cxnSp macro="">
      <xdr:nvCxnSpPr>
        <xdr:cNvPr id="190" name="直線コネクタ 189"/>
        <xdr:cNvCxnSpPr/>
      </xdr:nvCxnSpPr>
      <xdr:spPr>
        <a:xfrm>
          <a:off x="2209800" y="93662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192" name="テキスト ボックス 191"/>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88900</xdr:rowOff>
    </xdr:from>
    <xdr:to>
      <xdr:col>11</xdr:col>
      <xdr:colOff>9525</xdr:colOff>
      <xdr:row>54</xdr:row>
      <xdr:rowOff>107950</xdr:rowOff>
    </xdr:to>
    <xdr:cxnSp macro="">
      <xdr:nvCxnSpPr>
        <xdr:cNvPr id="193" name="直線コネクタ 192"/>
        <xdr:cNvCxnSpPr/>
      </xdr:nvCxnSpPr>
      <xdr:spPr>
        <a:xfrm>
          <a:off x="1320800" y="9347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4" name="フローチャート: 判断 193"/>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168927</xdr:rowOff>
    </xdr:from>
    <xdr:ext cx="762000" cy="259045"/>
    <xdr:sp macro="" textlink="">
      <xdr:nvSpPr>
        <xdr:cNvPr id="195" name="テキスト ボックス 194"/>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6" name="フローチャート: 判断 195"/>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197" name="テキスト ボックス 196"/>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57150</xdr:rowOff>
    </xdr:from>
    <xdr:to>
      <xdr:col>24</xdr:col>
      <xdr:colOff>76200</xdr:colOff>
      <xdr:row>53</xdr:row>
      <xdr:rowOff>158750</xdr:rowOff>
    </xdr:to>
    <xdr:sp macro="" textlink="">
      <xdr:nvSpPr>
        <xdr:cNvPr id="203" name="楕円 202"/>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73677</xdr:rowOff>
    </xdr:from>
    <xdr:ext cx="762000" cy="259045"/>
    <xdr:sp macro="" textlink="">
      <xdr:nvSpPr>
        <xdr:cNvPr id="204" name="扶助費該当値テキスト"/>
        <xdr:cNvSpPr txBox="1"/>
      </xdr:nvSpPr>
      <xdr:spPr>
        <a:xfrm>
          <a:off x="4914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57150</xdr:rowOff>
    </xdr:from>
    <xdr:to>
      <xdr:col>20</xdr:col>
      <xdr:colOff>38100</xdr:colOff>
      <xdr:row>53</xdr:row>
      <xdr:rowOff>158750</xdr:rowOff>
    </xdr:to>
    <xdr:sp macro="" textlink="">
      <xdr:nvSpPr>
        <xdr:cNvPr id="205" name="楕円 204"/>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168927</xdr:rowOff>
    </xdr:from>
    <xdr:ext cx="736600" cy="259045"/>
    <xdr:sp macro="" textlink="">
      <xdr:nvSpPr>
        <xdr:cNvPr id="206" name="テキスト ボックス 205"/>
        <xdr:cNvSpPr txBox="1"/>
      </xdr:nvSpPr>
      <xdr:spPr>
        <a:xfrm>
          <a:off x="3606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76200</xdr:rowOff>
    </xdr:from>
    <xdr:to>
      <xdr:col>15</xdr:col>
      <xdr:colOff>149225</xdr:colOff>
      <xdr:row>56</xdr:row>
      <xdr:rowOff>6350</xdr:rowOff>
    </xdr:to>
    <xdr:sp macro="" textlink="">
      <xdr:nvSpPr>
        <xdr:cNvPr id="207" name="楕円 206"/>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162577</xdr:rowOff>
    </xdr:from>
    <xdr:ext cx="762000" cy="259045"/>
    <xdr:sp macro="" textlink="">
      <xdr:nvSpPr>
        <xdr:cNvPr id="208" name="テキスト ボックス 207"/>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57150</xdr:rowOff>
    </xdr:from>
    <xdr:to>
      <xdr:col>11</xdr:col>
      <xdr:colOff>60325</xdr:colOff>
      <xdr:row>54</xdr:row>
      <xdr:rowOff>158750</xdr:rowOff>
    </xdr:to>
    <xdr:sp macro="" textlink="">
      <xdr:nvSpPr>
        <xdr:cNvPr id="209" name="楕円 208"/>
        <xdr:cNvSpPr/>
      </xdr:nvSpPr>
      <xdr:spPr>
        <a:xfrm>
          <a:off x="2159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143527</xdr:rowOff>
    </xdr:from>
    <xdr:ext cx="762000" cy="259045"/>
    <xdr:sp macro="" textlink="">
      <xdr:nvSpPr>
        <xdr:cNvPr id="210" name="テキスト ボックス 209"/>
        <xdr:cNvSpPr txBox="1"/>
      </xdr:nvSpPr>
      <xdr:spPr>
        <a:xfrm>
          <a:off x="1828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11" name="楕円 210"/>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212" name="テキスト ボックス 211"/>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ysClr val="windowText" lastClr="000000"/>
              </a:solidFill>
              <a:effectLst/>
              <a:latin typeface="+mn-ea"/>
              <a:ea typeface="+mn-ea"/>
              <a:cs typeface="+mn-cs"/>
            </a:rPr>
            <a:t>　</a:t>
          </a:r>
          <a:r>
            <a:rPr kumimoji="1" lang="ja-JP" altLang="ja-JP" sz="1400">
              <a:solidFill>
                <a:sysClr val="windowText" lastClr="000000"/>
              </a:solidFill>
              <a:effectLst/>
              <a:latin typeface="+mn-ea"/>
              <a:ea typeface="+mn-ea"/>
              <a:cs typeface="+mn-cs"/>
            </a:rPr>
            <a:t>類似団体平均値を下回ってはいるが、</a:t>
          </a:r>
          <a:r>
            <a:rPr kumimoji="1" lang="ja-JP" altLang="en-US" sz="1400">
              <a:solidFill>
                <a:sysClr val="windowText" lastClr="000000"/>
              </a:solidFill>
              <a:effectLst/>
              <a:latin typeface="+mn-ea"/>
              <a:ea typeface="+mn-ea"/>
              <a:cs typeface="+mn-cs"/>
            </a:rPr>
            <a:t>前年度比で</a:t>
          </a:r>
          <a:r>
            <a:rPr kumimoji="1" lang="en-US" altLang="ja-JP" sz="1400">
              <a:solidFill>
                <a:sysClr val="windowText" lastClr="000000"/>
              </a:solidFill>
              <a:effectLst/>
              <a:latin typeface="+mn-ea"/>
              <a:ea typeface="+mn-ea"/>
              <a:cs typeface="+mn-cs"/>
            </a:rPr>
            <a:t>4.3</a:t>
          </a:r>
          <a:r>
            <a:rPr kumimoji="1" lang="ja-JP" altLang="en-US" sz="1400">
              <a:solidFill>
                <a:sysClr val="windowText" lastClr="000000"/>
              </a:solidFill>
              <a:effectLst/>
              <a:latin typeface="+mn-ea"/>
              <a:ea typeface="+mn-ea"/>
              <a:cs typeface="+mn-cs"/>
            </a:rPr>
            <a:t>ポイント上昇した。</a:t>
          </a:r>
          <a:endParaRPr kumimoji="1" lang="en-US" altLang="ja-JP" sz="1400">
            <a:solidFill>
              <a:sysClr val="windowText" lastClr="000000"/>
            </a:solidFill>
            <a:effectLst/>
            <a:latin typeface="+mn-ea"/>
            <a:ea typeface="+mn-ea"/>
            <a:cs typeface="+mn-cs"/>
          </a:endParaRPr>
        </a:p>
        <a:p>
          <a:r>
            <a:rPr kumimoji="1" lang="ja-JP" altLang="en-US" sz="1400">
              <a:solidFill>
                <a:sysClr val="windowText" lastClr="000000"/>
              </a:solidFill>
              <a:effectLst/>
              <a:latin typeface="+mn-ea"/>
              <a:ea typeface="+mn-ea"/>
              <a:cs typeface="+mn-cs"/>
            </a:rPr>
            <a:t>　</a:t>
          </a:r>
          <a:r>
            <a:rPr kumimoji="1" lang="ja-JP" altLang="ja-JP" sz="1400">
              <a:solidFill>
                <a:sysClr val="windowText" lastClr="000000"/>
              </a:solidFill>
              <a:effectLst/>
              <a:latin typeface="+mn-ea"/>
              <a:ea typeface="+mn-ea"/>
              <a:cs typeface="+mn-cs"/>
            </a:rPr>
            <a:t>赤字補てん的な繰出金が多額になっていることが要因である。今後は各特別会計</a:t>
          </a:r>
          <a:r>
            <a:rPr kumimoji="1" lang="ja-JP" altLang="en-US" sz="1400">
              <a:solidFill>
                <a:sysClr val="windowText" lastClr="000000"/>
              </a:solidFill>
              <a:effectLst/>
              <a:latin typeface="+mn-ea"/>
              <a:ea typeface="+mn-ea"/>
              <a:cs typeface="+mn-cs"/>
            </a:rPr>
            <a:t>での収支改善対策を通じて</a:t>
          </a:r>
          <a:r>
            <a:rPr kumimoji="1" lang="ja-JP" altLang="ja-JP" sz="1400">
              <a:solidFill>
                <a:sysClr val="windowText" lastClr="000000"/>
              </a:solidFill>
              <a:effectLst/>
              <a:latin typeface="+mn-ea"/>
              <a:ea typeface="+mn-ea"/>
              <a:cs typeface="+mn-cs"/>
            </a:rPr>
            <a:t>一般会計の負担を軽減していくよう努める。</a:t>
          </a:r>
          <a:endParaRPr lang="ja-JP" altLang="ja-JP" sz="1400">
            <a:solidFill>
              <a:sysClr val="windowText" lastClr="000000"/>
            </a:solidFill>
            <a:effectLst/>
            <a:latin typeface="+mn-ea"/>
            <a:ea typeface="+mn-ea"/>
          </a:endParaRPr>
        </a:p>
        <a:p>
          <a:endParaRPr kumimoji="1" lang="ja-JP" altLang="en-US" sz="1400">
            <a:solidFill>
              <a:sysClr val="windowText" lastClr="000000"/>
            </a:solidFill>
            <a:latin typeface="+mn-ea"/>
            <a:ea typeface="+mn-ea"/>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7" name="直線コネクタ 236"/>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8"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39" name="直線コネクタ 238"/>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159004</xdr:rowOff>
    </xdr:from>
    <xdr:to>
      <xdr:col>82</xdr:col>
      <xdr:colOff>107950</xdr:colOff>
      <xdr:row>56</xdr:row>
      <xdr:rowOff>12700</xdr:rowOff>
    </xdr:to>
    <xdr:cxnSp macro="">
      <xdr:nvCxnSpPr>
        <xdr:cNvPr id="242" name="直線コネクタ 241"/>
        <xdr:cNvCxnSpPr/>
      </xdr:nvCxnSpPr>
      <xdr:spPr>
        <a:xfrm>
          <a:off x="15671800" y="9417304"/>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34561</xdr:rowOff>
    </xdr:from>
    <xdr:ext cx="762000" cy="259045"/>
    <xdr:sp macro="" textlink="">
      <xdr:nvSpPr>
        <xdr:cNvPr id="243" name="その他平均値テキスト"/>
        <xdr:cNvSpPr txBox="1"/>
      </xdr:nvSpPr>
      <xdr:spPr>
        <a:xfrm>
          <a:off x="16598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4" name="フローチャート: 判断 243"/>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159004</xdr:rowOff>
    </xdr:from>
    <xdr:to>
      <xdr:col>78</xdr:col>
      <xdr:colOff>69850</xdr:colOff>
      <xdr:row>55</xdr:row>
      <xdr:rowOff>60706</xdr:rowOff>
    </xdr:to>
    <xdr:cxnSp macro="">
      <xdr:nvCxnSpPr>
        <xdr:cNvPr id="245" name="直線コネクタ 244"/>
        <xdr:cNvCxnSpPr/>
      </xdr:nvCxnSpPr>
      <xdr:spPr>
        <a:xfrm flipV="1">
          <a:off x="14782800" y="94173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130573</xdr:rowOff>
    </xdr:from>
    <xdr:ext cx="736600" cy="259045"/>
    <xdr:sp macro="" textlink="">
      <xdr:nvSpPr>
        <xdr:cNvPr id="247" name="テキスト ボックス 246"/>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60706</xdr:rowOff>
    </xdr:from>
    <xdr:to>
      <xdr:col>73</xdr:col>
      <xdr:colOff>180975</xdr:colOff>
      <xdr:row>55</xdr:row>
      <xdr:rowOff>143002</xdr:rowOff>
    </xdr:to>
    <xdr:cxnSp macro="">
      <xdr:nvCxnSpPr>
        <xdr:cNvPr id="248" name="直線コネクタ 247"/>
        <xdr:cNvCxnSpPr/>
      </xdr:nvCxnSpPr>
      <xdr:spPr>
        <a:xfrm flipV="1">
          <a:off x="13893800" y="94904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9" name="フローチャート: 判断 248"/>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50" name="テキスト ボックス 249"/>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143002</xdr:rowOff>
    </xdr:from>
    <xdr:to>
      <xdr:col>69</xdr:col>
      <xdr:colOff>92075</xdr:colOff>
      <xdr:row>55</xdr:row>
      <xdr:rowOff>161290</xdr:rowOff>
    </xdr:to>
    <xdr:cxnSp macro="">
      <xdr:nvCxnSpPr>
        <xdr:cNvPr id="251" name="直線コネクタ 250"/>
        <xdr:cNvCxnSpPr/>
      </xdr:nvCxnSpPr>
      <xdr:spPr>
        <a:xfrm flipV="1">
          <a:off x="13004800" y="95727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2" name="フローチャート: 判断 251"/>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153433</xdr:rowOff>
    </xdr:from>
    <xdr:ext cx="762000" cy="259045"/>
    <xdr:sp macro="" textlink="">
      <xdr:nvSpPr>
        <xdr:cNvPr id="253" name="テキスト ボックス 252"/>
        <xdr:cNvSpPr txBox="1"/>
      </xdr:nvSpPr>
      <xdr:spPr>
        <a:xfrm>
          <a:off x="13512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4" name="フローチャート: 判断 253"/>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135145</xdr:rowOff>
    </xdr:from>
    <xdr:ext cx="762000" cy="259045"/>
    <xdr:sp macro="" textlink="">
      <xdr:nvSpPr>
        <xdr:cNvPr id="255" name="テキスト ボックス 254"/>
        <xdr:cNvSpPr txBox="1"/>
      </xdr:nvSpPr>
      <xdr:spPr>
        <a:xfrm>
          <a:off x="12623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61" name="楕円 260"/>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62"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108204</xdr:rowOff>
    </xdr:from>
    <xdr:to>
      <xdr:col>78</xdr:col>
      <xdr:colOff>120650</xdr:colOff>
      <xdr:row>55</xdr:row>
      <xdr:rowOff>38354</xdr:rowOff>
    </xdr:to>
    <xdr:sp macro="" textlink="">
      <xdr:nvSpPr>
        <xdr:cNvPr id="263" name="楕円 262"/>
        <xdr:cNvSpPr/>
      </xdr:nvSpPr>
      <xdr:spPr>
        <a:xfrm>
          <a:off x="15621000" y="936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48531</xdr:rowOff>
    </xdr:from>
    <xdr:ext cx="736600" cy="259045"/>
    <xdr:sp macro="" textlink="">
      <xdr:nvSpPr>
        <xdr:cNvPr id="264" name="テキスト ボックス 263"/>
        <xdr:cNvSpPr txBox="1"/>
      </xdr:nvSpPr>
      <xdr:spPr>
        <a:xfrm>
          <a:off x="15290800" y="913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9906</xdr:rowOff>
    </xdr:from>
    <xdr:to>
      <xdr:col>74</xdr:col>
      <xdr:colOff>31750</xdr:colOff>
      <xdr:row>55</xdr:row>
      <xdr:rowOff>111506</xdr:rowOff>
    </xdr:to>
    <xdr:sp macro="" textlink="">
      <xdr:nvSpPr>
        <xdr:cNvPr id="265" name="楕円 264"/>
        <xdr:cNvSpPr/>
      </xdr:nvSpPr>
      <xdr:spPr>
        <a:xfrm>
          <a:off x="14732000" y="943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121683</xdr:rowOff>
    </xdr:from>
    <xdr:ext cx="762000" cy="259045"/>
    <xdr:sp macro="" textlink="">
      <xdr:nvSpPr>
        <xdr:cNvPr id="266" name="テキスト ボックス 265"/>
        <xdr:cNvSpPr txBox="1"/>
      </xdr:nvSpPr>
      <xdr:spPr>
        <a:xfrm>
          <a:off x="14401800" y="920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92202</xdr:rowOff>
    </xdr:from>
    <xdr:to>
      <xdr:col>69</xdr:col>
      <xdr:colOff>142875</xdr:colOff>
      <xdr:row>56</xdr:row>
      <xdr:rowOff>22352</xdr:rowOff>
    </xdr:to>
    <xdr:sp macro="" textlink="">
      <xdr:nvSpPr>
        <xdr:cNvPr id="267" name="楕円 266"/>
        <xdr:cNvSpPr/>
      </xdr:nvSpPr>
      <xdr:spPr>
        <a:xfrm>
          <a:off x="13843000" y="952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32529</xdr:rowOff>
    </xdr:from>
    <xdr:ext cx="762000" cy="259045"/>
    <xdr:sp macro="" textlink="">
      <xdr:nvSpPr>
        <xdr:cNvPr id="268" name="テキスト ボックス 267"/>
        <xdr:cNvSpPr txBox="1"/>
      </xdr:nvSpPr>
      <xdr:spPr>
        <a:xfrm>
          <a:off x="13512800" y="929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110490</xdr:rowOff>
    </xdr:from>
    <xdr:to>
      <xdr:col>65</xdr:col>
      <xdr:colOff>53975</xdr:colOff>
      <xdr:row>56</xdr:row>
      <xdr:rowOff>40640</xdr:rowOff>
    </xdr:to>
    <xdr:sp macro="" textlink="">
      <xdr:nvSpPr>
        <xdr:cNvPr id="269" name="楕円 268"/>
        <xdr:cNvSpPr/>
      </xdr:nvSpPr>
      <xdr:spPr>
        <a:xfrm>
          <a:off x="12954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50817</xdr:rowOff>
    </xdr:from>
    <xdr:ext cx="762000" cy="259045"/>
    <xdr:sp macro="" textlink="">
      <xdr:nvSpPr>
        <xdr:cNvPr id="270" name="テキスト ボックス 269"/>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mn-ea"/>
              <a:ea typeface="+mn-ea"/>
              <a:cs typeface="+mn-cs"/>
            </a:rPr>
            <a:t>  </a:t>
          </a:r>
          <a:r>
            <a:rPr kumimoji="1" lang="ja-JP" altLang="en-US" sz="1400">
              <a:solidFill>
                <a:sysClr val="windowText" lastClr="000000"/>
              </a:solidFill>
              <a:effectLst/>
              <a:latin typeface="+mn-ea"/>
              <a:ea typeface="+mn-ea"/>
              <a:cs typeface="+mn-cs"/>
            </a:rPr>
            <a:t>前年度比較で</a:t>
          </a:r>
          <a:r>
            <a:rPr kumimoji="1" lang="en-US" altLang="ja-JP" sz="1400">
              <a:solidFill>
                <a:sysClr val="windowText" lastClr="000000"/>
              </a:solidFill>
              <a:effectLst/>
              <a:latin typeface="+mn-ea"/>
              <a:ea typeface="+mn-ea"/>
              <a:cs typeface="+mn-cs"/>
            </a:rPr>
            <a:t>2.0</a:t>
          </a:r>
          <a:r>
            <a:rPr kumimoji="1" lang="ja-JP" altLang="en-US" sz="1400">
              <a:solidFill>
                <a:sysClr val="windowText" lastClr="000000"/>
              </a:solidFill>
              <a:effectLst/>
              <a:latin typeface="+mn-ea"/>
              <a:ea typeface="+mn-ea"/>
              <a:cs typeface="+mn-cs"/>
            </a:rPr>
            <a:t>ポイント低下したが、類似団体平均値より高い水準となっている。</a:t>
          </a:r>
          <a:endParaRPr kumimoji="1" lang="en-US" altLang="ja-JP" sz="1400">
            <a:solidFill>
              <a:sysClr val="windowText" lastClr="000000"/>
            </a:solidFill>
            <a:effectLst/>
            <a:latin typeface="+mn-ea"/>
            <a:ea typeface="+mn-ea"/>
            <a:cs typeface="+mn-cs"/>
          </a:endParaRPr>
        </a:p>
        <a:p>
          <a:r>
            <a:rPr kumimoji="1" lang="ja-JP" altLang="en-US" sz="1400">
              <a:solidFill>
                <a:srgbClr val="FF0000"/>
              </a:solidFill>
              <a:effectLst/>
              <a:latin typeface="+mn-ea"/>
              <a:ea typeface="+mn-ea"/>
              <a:cs typeface="+mn-cs"/>
            </a:rPr>
            <a:t>　</a:t>
          </a:r>
          <a:r>
            <a:rPr kumimoji="1" lang="ja-JP" altLang="ja-JP" sz="1400">
              <a:solidFill>
                <a:sysClr val="windowText" lastClr="000000"/>
              </a:solidFill>
              <a:effectLst/>
              <a:latin typeface="+mn-lt"/>
              <a:ea typeface="+mn-ea"/>
              <a:cs typeface="+mn-cs"/>
            </a:rPr>
            <a:t>今後は加入する一部事務組合の運営状況改善による負担金軽減や各種団体への補助金の事業効果を検証し効率的な運営に努める。</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5" name="直線コネクタ 294"/>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6"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7" name="直線コネクタ 296"/>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106426</xdr:rowOff>
    </xdr:from>
    <xdr:to>
      <xdr:col>82</xdr:col>
      <xdr:colOff>107950</xdr:colOff>
      <xdr:row>38</xdr:row>
      <xdr:rowOff>26416</xdr:rowOff>
    </xdr:to>
    <xdr:cxnSp macro="">
      <xdr:nvCxnSpPr>
        <xdr:cNvPr id="300" name="直線コネクタ 299"/>
        <xdr:cNvCxnSpPr/>
      </xdr:nvCxnSpPr>
      <xdr:spPr>
        <a:xfrm flipV="1">
          <a:off x="15671800" y="645007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1"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156718</xdr:rowOff>
    </xdr:from>
    <xdr:to>
      <xdr:col>78</xdr:col>
      <xdr:colOff>69850</xdr:colOff>
      <xdr:row>38</xdr:row>
      <xdr:rowOff>26416</xdr:rowOff>
    </xdr:to>
    <xdr:cxnSp macro="">
      <xdr:nvCxnSpPr>
        <xdr:cNvPr id="303" name="直線コネクタ 302"/>
        <xdr:cNvCxnSpPr/>
      </xdr:nvCxnSpPr>
      <xdr:spPr>
        <a:xfrm>
          <a:off x="14782800" y="65003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5" name="テキスト ボックス 304"/>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106426</xdr:rowOff>
    </xdr:from>
    <xdr:to>
      <xdr:col>73</xdr:col>
      <xdr:colOff>180975</xdr:colOff>
      <xdr:row>37</xdr:row>
      <xdr:rowOff>156718</xdr:rowOff>
    </xdr:to>
    <xdr:cxnSp macro="">
      <xdr:nvCxnSpPr>
        <xdr:cNvPr id="306" name="直線コネクタ 305"/>
        <xdr:cNvCxnSpPr/>
      </xdr:nvCxnSpPr>
      <xdr:spPr>
        <a:xfrm>
          <a:off x="13893800" y="64500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7" name="フローチャート: 判断 306"/>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08" name="テキスト ボックス 307"/>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78994</xdr:rowOff>
    </xdr:from>
    <xdr:to>
      <xdr:col>69</xdr:col>
      <xdr:colOff>92075</xdr:colOff>
      <xdr:row>37</xdr:row>
      <xdr:rowOff>106426</xdr:rowOff>
    </xdr:to>
    <xdr:cxnSp macro="">
      <xdr:nvCxnSpPr>
        <xdr:cNvPr id="309" name="直線コネクタ 308"/>
        <xdr:cNvCxnSpPr/>
      </xdr:nvCxnSpPr>
      <xdr:spPr>
        <a:xfrm>
          <a:off x="13004800" y="64226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0" name="フローチャート: 判断 309"/>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11" name="テキスト ボックス 310"/>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3" name="テキスト ボックス 312"/>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19" name="楕円 318"/>
        <xdr:cNvSpPr/>
      </xdr:nvSpPr>
      <xdr:spPr>
        <a:xfrm>
          <a:off x="16459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27703</xdr:rowOff>
    </xdr:from>
    <xdr:ext cx="762000" cy="259045"/>
    <xdr:sp macro="" textlink="">
      <xdr:nvSpPr>
        <xdr:cNvPr id="320" name="補助費等該当値テキスト"/>
        <xdr:cNvSpPr txBox="1"/>
      </xdr:nvSpPr>
      <xdr:spPr>
        <a:xfrm>
          <a:off x="16598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147066</xdr:rowOff>
    </xdr:from>
    <xdr:to>
      <xdr:col>78</xdr:col>
      <xdr:colOff>120650</xdr:colOff>
      <xdr:row>38</xdr:row>
      <xdr:rowOff>77215</xdr:rowOff>
    </xdr:to>
    <xdr:sp macro="" textlink="">
      <xdr:nvSpPr>
        <xdr:cNvPr id="321" name="楕円 320"/>
        <xdr:cNvSpPr/>
      </xdr:nvSpPr>
      <xdr:spPr>
        <a:xfrm>
          <a:off x="15621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61993</xdr:rowOff>
    </xdr:from>
    <xdr:ext cx="736600" cy="259045"/>
    <xdr:sp macro="" textlink="">
      <xdr:nvSpPr>
        <xdr:cNvPr id="322" name="テキスト ボックス 321"/>
        <xdr:cNvSpPr txBox="1"/>
      </xdr:nvSpPr>
      <xdr:spPr>
        <a:xfrm>
          <a:off x="15290800" y="6577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105918</xdr:rowOff>
    </xdr:from>
    <xdr:to>
      <xdr:col>74</xdr:col>
      <xdr:colOff>31750</xdr:colOff>
      <xdr:row>38</xdr:row>
      <xdr:rowOff>36068</xdr:rowOff>
    </xdr:to>
    <xdr:sp macro="" textlink="">
      <xdr:nvSpPr>
        <xdr:cNvPr id="323" name="楕円 322"/>
        <xdr:cNvSpPr/>
      </xdr:nvSpPr>
      <xdr:spPr>
        <a:xfrm>
          <a:off x="14732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20845</xdr:rowOff>
    </xdr:from>
    <xdr:ext cx="762000" cy="259045"/>
    <xdr:sp macro="" textlink="">
      <xdr:nvSpPr>
        <xdr:cNvPr id="324" name="テキスト ボックス 323"/>
        <xdr:cNvSpPr txBox="1"/>
      </xdr:nvSpPr>
      <xdr:spPr>
        <a:xfrm>
          <a:off x="14401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55626</xdr:rowOff>
    </xdr:from>
    <xdr:to>
      <xdr:col>69</xdr:col>
      <xdr:colOff>142875</xdr:colOff>
      <xdr:row>37</xdr:row>
      <xdr:rowOff>157226</xdr:rowOff>
    </xdr:to>
    <xdr:sp macro="" textlink="">
      <xdr:nvSpPr>
        <xdr:cNvPr id="325" name="楕円 324"/>
        <xdr:cNvSpPr/>
      </xdr:nvSpPr>
      <xdr:spPr>
        <a:xfrm>
          <a:off x="13843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142003</xdr:rowOff>
    </xdr:from>
    <xdr:ext cx="762000" cy="259045"/>
    <xdr:sp macro="" textlink="">
      <xdr:nvSpPr>
        <xdr:cNvPr id="326" name="テキスト ボックス 325"/>
        <xdr:cNvSpPr txBox="1"/>
      </xdr:nvSpPr>
      <xdr:spPr>
        <a:xfrm>
          <a:off x="13512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28194</xdr:rowOff>
    </xdr:from>
    <xdr:to>
      <xdr:col>65</xdr:col>
      <xdr:colOff>53975</xdr:colOff>
      <xdr:row>37</xdr:row>
      <xdr:rowOff>129794</xdr:rowOff>
    </xdr:to>
    <xdr:sp macro="" textlink="">
      <xdr:nvSpPr>
        <xdr:cNvPr id="327" name="楕円 326"/>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114571</xdr:rowOff>
    </xdr:from>
    <xdr:ext cx="762000" cy="259045"/>
    <xdr:sp macro="" textlink="">
      <xdr:nvSpPr>
        <xdr:cNvPr id="328" name="テキスト ボックス 327"/>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ysClr val="windowText" lastClr="000000"/>
              </a:solidFill>
              <a:effectLst/>
              <a:latin typeface="+mn-ea"/>
              <a:ea typeface="+mn-ea"/>
              <a:cs typeface="+mn-cs"/>
            </a:rPr>
            <a:t>　</a:t>
          </a:r>
          <a:r>
            <a:rPr kumimoji="1" lang="ja-JP" altLang="ja-JP" sz="1400">
              <a:solidFill>
                <a:sysClr val="windowText" lastClr="000000"/>
              </a:solidFill>
              <a:effectLst/>
              <a:latin typeface="+mn-lt"/>
              <a:ea typeface="+mn-ea"/>
              <a:cs typeface="+mn-cs"/>
            </a:rPr>
            <a:t>平均値より高い数値となっている。</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据え置き期間の経過により</a:t>
          </a:r>
          <a:r>
            <a:rPr kumimoji="1" lang="ja-JP" altLang="ja-JP" sz="1400">
              <a:solidFill>
                <a:sysClr val="windowText" lastClr="000000"/>
              </a:solidFill>
              <a:effectLst/>
              <a:latin typeface="+mn-ea"/>
              <a:ea typeface="+mn-ea"/>
              <a:cs typeface="+mn-cs"/>
            </a:rPr>
            <a:t>元金償還が開始されたこと</a:t>
          </a:r>
          <a:r>
            <a:rPr kumimoji="1" lang="ja-JP" altLang="en-US" sz="1400">
              <a:solidFill>
                <a:sysClr val="windowText" lastClr="000000"/>
              </a:solidFill>
              <a:effectLst/>
              <a:latin typeface="+mn-ea"/>
              <a:ea typeface="+mn-ea"/>
              <a:cs typeface="+mn-cs"/>
            </a:rPr>
            <a:t>等を受け</a:t>
          </a:r>
          <a:r>
            <a:rPr kumimoji="1" lang="ja-JP" altLang="ja-JP" sz="1400">
              <a:solidFill>
                <a:sysClr val="windowText" lastClr="000000"/>
              </a:solidFill>
              <a:effectLst/>
              <a:latin typeface="+mn-ea"/>
              <a:ea typeface="+mn-ea"/>
              <a:cs typeface="+mn-cs"/>
            </a:rPr>
            <a:t>、前年度比較で</a:t>
          </a:r>
          <a:r>
            <a:rPr kumimoji="1" lang="en-US" altLang="ja-JP" sz="1400">
              <a:solidFill>
                <a:sysClr val="windowText" lastClr="000000"/>
              </a:solidFill>
              <a:effectLst/>
              <a:latin typeface="+mn-ea"/>
              <a:ea typeface="+mn-ea"/>
              <a:cs typeface="+mn-cs"/>
            </a:rPr>
            <a:t>0.6</a:t>
          </a:r>
          <a:r>
            <a:rPr kumimoji="1" lang="ja-JP" altLang="ja-JP" sz="1400">
              <a:solidFill>
                <a:sysClr val="windowText" lastClr="000000"/>
              </a:solidFill>
              <a:effectLst/>
              <a:latin typeface="+mn-ea"/>
              <a:ea typeface="+mn-ea"/>
              <a:cs typeface="+mn-cs"/>
            </a:rPr>
            <a:t>ポイントの増となっ</a:t>
          </a:r>
          <a:r>
            <a:rPr kumimoji="1" lang="ja-JP" altLang="en-US" sz="1400">
              <a:solidFill>
                <a:sysClr val="windowText" lastClr="000000"/>
              </a:solidFill>
              <a:effectLst/>
              <a:latin typeface="+mn-ea"/>
              <a:ea typeface="+mn-ea"/>
              <a:cs typeface="+mn-cs"/>
            </a:rPr>
            <a:t>た。</a:t>
          </a:r>
          <a:endParaRPr kumimoji="1" lang="en-US" altLang="ja-JP" sz="1400">
            <a:solidFill>
              <a:sysClr val="windowText" lastClr="000000"/>
            </a:solidFill>
            <a:effectLst/>
            <a:latin typeface="+mn-ea"/>
            <a:ea typeface="+mn-ea"/>
            <a:cs typeface="+mn-cs"/>
          </a:endParaRPr>
        </a:p>
        <a:p>
          <a:r>
            <a:rPr kumimoji="1" lang="ja-JP" altLang="en-US" sz="1400">
              <a:solidFill>
                <a:sysClr val="windowText" lastClr="000000"/>
              </a:solidFill>
              <a:effectLst/>
              <a:latin typeface="+mn-ea"/>
              <a:ea typeface="+mn-ea"/>
              <a:cs typeface="+mn-cs"/>
            </a:rPr>
            <a:t>　起債残高の圧縮等により将来の公債費削減に努める。</a:t>
          </a:r>
          <a:endParaRPr kumimoji="1" lang="en-US" altLang="ja-JP" sz="1400">
            <a:solidFill>
              <a:sysClr val="windowText" lastClr="000000"/>
            </a:solidFill>
            <a:effectLst/>
            <a:latin typeface="+mn-ea"/>
            <a:ea typeface="+mn-ea"/>
            <a:cs typeface="+mn-cs"/>
          </a:endParaRPr>
        </a:p>
        <a:p>
          <a:r>
            <a:rPr kumimoji="1" lang="ja-JP" altLang="en-US" sz="1400">
              <a:solidFill>
                <a:sysClr val="windowText" lastClr="000000"/>
              </a:solidFill>
              <a:effectLst/>
              <a:latin typeface="+mn-ea"/>
              <a:ea typeface="+mn-ea"/>
              <a:cs typeface="+mn-cs"/>
            </a:rPr>
            <a:t>　</a:t>
          </a:r>
          <a:endParaRPr kumimoji="1" lang="en-US" altLang="ja-JP" sz="1400">
            <a:solidFill>
              <a:sysClr val="windowText" lastClr="000000"/>
            </a:solidFill>
            <a:effectLst/>
            <a:latin typeface="+mn-ea"/>
            <a:ea typeface="+mn-ea"/>
            <a:cs typeface="+mn-cs"/>
          </a:endParaRPr>
        </a:p>
        <a:p>
          <a:r>
            <a:rPr kumimoji="1" lang="ja-JP" altLang="en-US" sz="1400">
              <a:solidFill>
                <a:sysClr val="windowText" lastClr="000000"/>
              </a:solidFill>
              <a:effectLst/>
              <a:latin typeface="+mn-ea"/>
              <a:ea typeface="+mn-ea"/>
              <a:cs typeface="+mn-cs"/>
            </a:rPr>
            <a:t>　</a:t>
          </a:r>
          <a:endParaRPr lang="ja-JP" altLang="ja-JP" sz="1400">
            <a:solidFill>
              <a:sysClr val="windowText" lastClr="000000"/>
            </a:solidFill>
            <a:effectLst/>
            <a:latin typeface="+mn-ea"/>
            <a:ea typeface="+mn-ea"/>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3" name="直線コネクタ 352"/>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4" name="公債費最小値テキスト"/>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5" name="直線コネクタ 354"/>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6"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37846</xdr:rowOff>
    </xdr:from>
    <xdr:to>
      <xdr:col>24</xdr:col>
      <xdr:colOff>25400</xdr:colOff>
      <xdr:row>79</xdr:row>
      <xdr:rowOff>65278</xdr:rowOff>
    </xdr:to>
    <xdr:cxnSp macro="">
      <xdr:nvCxnSpPr>
        <xdr:cNvPr id="358" name="直線コネクタ 357"/>
        <xdr:cNvCxnSpPr/>
      </xdr:nvCxnSpPr>
      <xdr:spPr>
        <a:xfrm>
          <a:off x="3987800" y="135823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37864</xdr:rowOff>
    </xdr:from>
    <xdr:ext cx="762000" cy="259045"/>
    <xdr:sp macro="" textlink="">
      <xdr:nvSpPr>
        <xdr:cNvPr id="359" name="公債費平均値テキスト"/>
        <xdr:cNvSpPr txBox="1"/>
      </xdr:nvSpPr>
      <xdr:spPr>
        <a:xfrm>
          <a:off x="4914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0" name="フローチャート: 判断 359"/>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14987</xdr:rowOff>
    </xdr:from>
    <xdr:to>
      <xdr:col>19</xdr:col>
      <xdr:colOff>187325</xdr:colOff>
      <xdr:row>79</xdr:row>
      <xdr:rowOff>37846</xdr:rowOff>
    </xdr:to>
    <xdr:cxnSp macro="">
      <xdr:nvCxnSpPr>
        <xdr:cNvPr id="361" name="直線コネクタ 360"/>
        <xdr:cNvCxnSpPr/>
      </xdr:nvCxnSpPr>
      <xdr:spPr>
        <a:xfrm>
          <a:off x="3098800" y="13559537"/>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2" name="フローチャート: 判断 361"/>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110253</xdr:rowOff>
    </xdr:from>
    <xdr:ext cx="736600" cy="259045"/>
    <xdr:sp macro="" textlink="">
      <xdr:nvSpPr>
        <xdr:cNvPr id="363" name="テキスト ボックス 362"/>
        <xdr:cNvSpPr txBox="1"/>
      </xdr:nvSpPr>
      <xdr:spPr>
        <a:xfrm>
          <a:off x="3606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14987</xdr:rowOff>
    </xdr:from>
    <xdr:to>
      <xdr:col>15</xdr:col>
      <xdr:colOff>98425</xdr:colOff>
      <xdr:row>79</xdr:row>
      <xdr:rowOff>97282</xdr:rowOff>
    </xdr:to>
    <xdr:cxnSp macro="">
      <xdr:nvCxnSpPr>
        <xdr:cNvPr id="364" name="直線コネクタ 363"/>
        <xdr:cNvCxnSpPr/>
      </xdr:nvCxnSpPr>
      <xdr:spPr>
        <a:xfrm flipV="1">
          <a:off x="2209800" y="13559537"/>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5" name="フローチャート: 判断 364"/>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101109</xdr:rowOff>
    </xdr:from>
    <xdr:ext cx="762000" cy="259045"/>
    <xdr:sp macro="" textlink="">
      <xdr:nvSpPr>
        <xdr:cNvPr id="366" name="テキスト ボックス 365"/>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14987</xdr:rowOff>
    </xdr:from>
    <xdr:to>
      <xdr:col>11</xdr:col>
      <xdr:colOff>9525</xdr:colOff>
      <xdr:row>79</xdr:row>
      <xdr:rowOff>97282</xdr:rowOff>
    </xdr:to>
    <xdr:cxnSp macro="">
      <xdr:nvCxnSpPr>
        <xdr:cNvPr id="367" name="直線コネクタ 366"/>
        <xdr:cNvCxnSpPr/>
      </xdr:nvCxnSpPr>
      <xdr:spPr>
        <a:xfrm>
          <a:off x="1320800" y="13559537"/>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8" name="フローチャート: 判断 367"/>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137685</xdr:rowOff>
    </xdr:from>
    <xdr:ext cx="762000" cy="259045"/>
    <xdr:sp macro="" textlink="">
      <xdr:nvSpPr>
        <xdr:cNvPr id="369" name="テキスト ボックス 368"/>
        <xdr:cNvSpPr txBox="1"/>
      </xdr:nvSpPr>
      <xdr:spPr>
        <a:xfrm>
          <a:off x="1828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70" name="フローチャート: 判断 369"/>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128540</xdr:rowOff>
    </xdr:from>
    <xdr:ext cx="762000" cy="259045"/>
    <xdr:sp macro="" textlink="">
      <xdr:nvSpPr>
        <xdr:cNvPr id="371" name="テキスト ボックス 370"/>
        <xdr:cNvSpPr txBox="1"/>
      </xdr:nvSpPr>
      <xdr:spPr>
        <a:xfrm>
          <a:off x="939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14478</xdr:rowOff>
    </xdr:from>
    <xdr:to>
      <xdr:col>24</xdr:col>
      <xdr:colOff>76200</xdr:colOff>
      <xdr:row>79</xdr:row>
      <xdr:rowOff>116078</xdr:rowOff>
    </xdr:to>
    <xdr:sp macro="" textlink="">
      <xdr:nvSpPr>
        <xdr:cNvPr id="377" name="楕円 376"/>
        <xdr:cNvSpPr/>
      </xdr:nvSpPr>
      <xdr:spPr>
        <a:xfrm>
          <a:off x="47752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158005</xdr:rowOff>
    </xdr:from>
    <xdr:ext cx="762000" cy="259045"/>
    <xdr:sp macro="" textlink="">
      <xdr:nvSpPr>
        <xdr:cNvPr id="378" name="公債費該当値テキスト"/>
        <xdr:cNvSpPr txBox="1"/>
      </xdr:nvSpPr>
      <xdr:spPr>
        <a:xfrm>
          <a:off x="49149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158496</xdr:rowOff>
    </xdr:from>
    <xdr:to>
      <xdr:col>20</xdr:col>
      <xdr:colOff>38100</xdr:colOff>
      <xdr:row>79</xdr:row>
      <xdr:rowOff>88646</xdr:rowOff>
    </xdr:to>
    <xdr:sp macro="" textlink="">
      <xdr:nvSpPr>
        <xdr:cNvPr id="379" name="楕円 378"/>
        <xdr:cNvSpPr/>
      </xdr:nvSpPr>
      <xdr:spPr>
        <a:xfrm>
          <a:off x="3937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73423</xdr:rowOff>
    </xdr:from>
    <xdr:ext cx="736600" cy="259045"/>
    <xdr:sp macro="" textlink="">
      <xdr:nvSpPr>
        <xdr:cNvPr id="380" name="テキスト ボックス 379"/>
        <xdr:cNvSpPr txBox="1"/>
      </xdr:nvSpPr>
      <xdr:spPr>
        <a:xfrm>
          <a:off x="3606800" y="13617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135637</xdr:rowOff>
    </xdr:from>
    <xdr:to>
      <xdr:col>15</xdr:col>
      <xdr:colOff>149225</xdr:colOff>
      <xdr:row>79</xdr:row>
      <xdr:rowOff>65787</xdr:rowOff>
    </xdr:to>
    <xdr:sp macro="" textlink="">
      <xdr:nvSpPr>
        <xdr:cNvPr id="381" name="楕円 380"/>
        <xdr:cNvSpPr/>
      </xdr:nvSpPr>
      <xdr:spPr>
        <a:xfrm>
          <a:off x="3048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50564</xdr:rowOff>
    </xdr:from>
    <xdr:ext cx="762000" cy="259045"/>
    <xdr:sp macro="" textlink="">
      <xdr:nvSpPr>
        <xdr:cNvPr id="382" name="テキスト ボックス 381"/>
        <xdr:cNvSpPr txBox="1"/>
      </xdr:nvSpPr>
      <xdr:spPr>
        <a:xfrm>
          <a:off x="2717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46482</xdr:rowOff>
    </xdr:from>
    <xdr:to>
      <xdr:col>11</xdr:col>
      <xdr:colOff>60325</xdr:colOff>
      <xdr:row>79</xdr:row>
      <xdr:rowOff>148082</xdr:rowOff>
    </xdr:to>
    <xdr:sp macro="" textlink="">
      <xdr:nvSpPr>
        <xdr:cNvPr id="383" name="楕円 382"/>
        <xdr:cNvSpPr/>
      </xdr:nvSpPr>
      <xdr:spPr>
        <a:xfrm>
          <a:off x="2159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132859</xdr:rowOff>
    </xdr:from>
    <xdr:ext cx="762000" cy="259045"/>
    <xdr:sp macro="" textlink="">
      <xdr:nvSpPr>
        <xdr:cNvPr id="384" name="テキスト ボックス 383"/>
        <xdr:cNvSpPr txBox="1"/>
      </xdr:nvSpPr>
      <xdr:spPr>
        <a:xfrm>
          <a:off x="1828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135637</xdr:rowOff>
    </xdr:from>
    <xdr:to>
      <xdr:col>6</xdr:col>
      <xdr:colOff>171450</xdr:colOff>
      <xdr:row>79</xdr:row>
      <xdr:rowOff>65787</xdr:rowOff>
    </xdr:to>
    <xdr:sp macro="" textlink="">
      <xdr:nvSpPr>
        <xdr:cNvPr id="385" name="楕円 384"/>
        <xdr:cNvSpPr/>
      </xdr:nvSpPr>
      <xdr:spPr>
        <a:xfrm>
          <a:off x="1270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50564</xdr:rowOff>
    </xdr:from>
    <xdr:ext cx="762000" cy="259045"/>
    <xdr:sp macro="" textlink="">
      <xdr:nvSpPr>
        <xdr:cNvPr id="386" name="テキスト ボックス 385"/>
        <xdr:cNvSpPr txBox="1"/>
      </xdr:nvSpPr>
      <xdr:spPr>
        <a:xfrm>
          <a:off x="939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ysClr val="windowText" lastClr="000000"/>
              </a:solidFill>
              <a:effectLst/>
              <a:latin typeface="+mn-lt"/>
              <a:ea typeface="+mn-ea"/>
              <a:cs typeface="+mn-cs"/>
            </a:rPr>
            <a:t>　</a:t>
          </a:r>
          <a:r>
            <a:rPr kumimoji="1" lang="ja-JP" altLang="ja-JP" sz="1400">
              <a:solidFill>
                <a:sysClr val="windowText" lastClr="000000"/>
              </a:solidFill>
              <a:effectLst/>
              <a:latin typeface="+mn-lt"/>
              <a:ea typeface="+mn-ea"/>
              <a:cs typeface="+mn-cs"/>
            </a:rPr>
            <a:t>類似団体平均値を上回っている。</a:t>
          </a:r>
          <a:endParaRPr kumimoji="0" lang="en-US" altLang="ja-JP" sz="1400">
            <a:solidFill>
              <a:sysClr val="windowText" lastClr="000000"/>
            </a:solidFill>
            <a:effectLst/>
            <a:latin typeface="+mn-lt"/>
            <a:ea typeface="+mn-ea"/>
            <a:cs typeface="+mn-cs"/>
          </a:endParaRPr>
        </a:p>
        <a:p>
          <a:r>
            <a:rPr kumimoji="0" lang="ja-JP" altLang="en-US" sz="1400">
              <a:solidFill>
                <a:sysClr val="windowText" lastClr="000000"/>
              </a:solidFill>
              <a:effectLst/>
              <a:latin typeface="+mn-lt"/>
              <a:ea typeface="+mn-ea"/>
              <a:cs typeface="+mn-cs"/>
            </a:rPr>
            <a:t>　</a:t>
          </a:r>
          <a:r>
            <a:rPr kumimoji="1" lang="ja-JP" altLang="ja-JP" sz="1400">
              <a:solidFill>
                <a:sysClr val="windowText" lastClr="000000"/>
              </a:solidFill>
              <a:effectLst/>
              <a:latin typeface="+mn-lt"/>
              <a:ea typeface="+mn-ea"/>
              <a:cs typeface="+mn-cs"/>
            </a:rPr>
            <a:t>今後は職員の定員・給与水準の適正化、管理施設の民間委託の推進、事業効果検証における補助金の見直しなどを図り、経常的経費の削減に努める。</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6" name="直線コネクタ 415"/>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7" name="公債費以外最小値テキスト"/>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8" name="直線コネクタ 417"/>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19" name="公債費以外最大値テキスト"/>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0" name="直線コネクタ 419"/>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48623</xdr:rowOff>
    </xdr:from>
    <xdr:to>
      <xdr:col>82</xdr:col>
      <xdr:colOff>107950</xdr:colOff>
      <xdr:row>76</xdr:row>
      <xdr:rowOff>123734</xdr:rowOff>
    </xdr:to>
    <xdr:cxnSp macro="">
      <xdr:nvCxnSpPr>
        <xdr:cNvPr id="421" name="直線コネクタ 420"/>
        <xdr:cNvCxnSpPr/>
      </xdr:nvCxnSpPr>
      <xdr:spPr>
        <a:xfrm>
          <a:off x="15671800" y="13078823"/>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133549</xdr:rowOff>
    </xdr:from>
    <xdr:ext cx="762000" cy="259045"/>
    <xdr:sp macro="" textlink="">
      <xdr:nvSpPr>
        <xdr:cNvPr id="422" name="公債費以外平均値テキスト"/>
        <xdr:cNvSpPr txBox="1"/>
      </xdr:nvSpPr>
      <xdr:spPr>
        <a:xfrm>
          <a:off x="16598900" y="12820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3" name="フローチャート: 判断 422"/>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48623</xdr:rowOff>
    </xdr:from>
    <xdr:to>
      <xdr:col>78</xdr:col>
      <xdr:colOff>69850</xdr:colOff>
      <xdr:row>76</xdr:row>
      <xdr:rowOff>81280</xdr:rowOff>
    </xdr:to>
    <xdr:cxnSp macro="">
      <xdr:nvCxnSpPr>
        <xdr:cNvPr id="424" name="直線コネクタ 423"/>
        <xdr:cNvCxnSpPr/>
      </xdr:nvCxnSpPr>
      <xdr:spPr>
        <a:xfrm flipV="1">
          <a:off x="14782800" y="130788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5" name="フローチャート: 判断 424"/>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14894</xdr:rowOff>
    </xdr:from>
    <xdr:ext cx="736600" cy="259045"/>
    <xdr:sp macro="" textlink="">
      <xdr:nvSpPr>
        <xdr:cNvPr id="426" name="テキスト ボックス 425"/>
        <xdr:cNvSpPr txBox="1"/>
      </xdr:nvSpPr>
      <xdr:spPr>
        <a:xfrm>
          <a:off x="15290800" y="12702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58420</xdr:rowOff>
    </xdr:from>
    <xdr:to>
      <xdr:col>73</xdr:col>
      <xdr:colOff>180975</xdr:colOff>
      <xdr:row>76</xdr:row>
      <xdr:rowOff>81280</xdr:rowOff>
    </xdr:to>
    <xdr:cxnSp macro="">
      <xdr:nvCxnSpPr>
        <xdr:cNvPr id="427" name="直線コネクタ 426"/>
        <xdr:cNvCxnSpPr/>
      </xdr:nvCxnSpPr>
      <xdr:spPr>
        <a:xfrm>
          <a:off x="13893800" y="13088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28" name="フローチャート: 判断 427"/>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121030</xdr:rowOff>
    </xdr:from>
    <xdr:ext cx="762000" cy="259045"/>
    <xdr:sp macro="" textlink="">
      <xdr:nvSpPr>
        <xdr:cNvPr id="429" name="テキスト ボックス 428"/>
        <xdr:cNvSpPr txBox="1"/>
      </xdr:nvSpPr>
      <xdr:spPr>
        <a:xfrm>
          <a:off x="14401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58420</xdr:rowOff>
    </xdr:from>
    <xdr:to>
      <xdr:col>69</xdr:col>
      <xdr:colOff>92075</xdr:colOff>
      <xdr:row>76</xdr:row>
      <xdr:rowOff>149861</xdr:rowOff>
    </xdr:to>
    <xdr:cxnSp macro="">
      <xdr:nvCxnSpPr>
        <xdr:cNvPr id="430" name="直線コネクタ 429"/>
        <xdr:cNvCxnSpPr/>
      </xdr:nvCxnSpPr>
      <xdr:spPr>
        <a:xfrm flipV="1">
          <a:off x="13004800" y="130886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25581</xdr:rowOff>
    </xdr:from>
    <xdr:to>
      <xdr:col>69</xdr:col>
      <xdr:colOff>142875</xdr:colOff>
      <xdr:row>75</xdr:row>
      <xdr:rowOff>127181</xdr:rowOff>
    </xdr:to>
    <xdr:sp macro="" textlink="">
      <xdr:nvSpPr>
        <xdr:cNvPr id="431" name="フローチャート: 判断 430"/>
        <xdr:cNvSpPr/>
      </xdr:nvSpPr>
      <xdr:spPr>
        <a:xfrm>
          <a:off x="13843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137358</xdr:rowOff>
    </xdr:from>
    <xdr:ext cx="762000" cy="259045"/>
    <xdr:sp macro="" textlink="">
      <xdr:nvSpPr>
        <xdr:cNvPr id="432" name="テキスト ボックス 431"/>
        <xdr:cNvSpPr txBox="1"/>
      </xdr:nvSpPr>
      <xdr:spPr>
        <a:xfrm>
          <a:off x="13512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118654</xdr:rowOff>
    </xdr:from>
    <xdr:to>
      <xdr:col>65</xdr:col>
      <xdr:colOff>53975</xdr:colOff>
      <xdr:row>75</xdr:row>
      <xdr:rowOff>48804</xdr:rowOff>
    </xdr:to>
    <xdr:sp macro="" textlink="">
      <xdr:nvSpPr>
        <xdr:cNvPr id="433" name="フローチャート: 判断 432"/>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58981</xdr:rowOff>
    </xdr:from>
    <xdr:ext cx="762000" cy="259045"/>
    <xdr:sp macro="" textlink="">
      <xdr:nvSpPr>
        <xdr:cNvPr id="434" name="テキスト ボックス 433"/>
        <xdr:cNvSpPr txBox="1"/>
      </xdr:nvSpPr>
      <xdr:spPr>
        <a:xfrm>
          <a:off x="12623800" y="1257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72934</xdr:rowOff>
    </xdr:from>
    <xdr:to>
      <xdr:col>82</xdr:col>
      <xdr:colOff>158750</xdr:colOff>
      <xdr:row>77</xdr:row>
      <xdr:rowOff>3084</xdr:rowOff>
    </xdr:to>
    <xdr:sp macro="" textlink="">
      <xdr:nvSpPr>
        <xdr:cNvPr id="440" name="楕円 439"/>
        <xdr:cNvSpPr/>
      </xdr:nvSpPr>
      <xdr:spPr>
        <a:xfrm>
          <a:off x="164592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45011</xdr:rowOff>
    </xdr:from>
    <xdr:ext cx="762000" cy="259045"/>
    <xdr:sp macro="" textlink="">
      <xdr:nvSpPr>
        <xdr:cNvPr id="441" name="公債費以外該当値テキスト"/>
        <xdr:cNvSpPr txBox="1"/>
      </xdr:nvSpPr>
      <xdr:spPr>
        <a:xfrm>
          <a:off x="16598900" y="1307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169273</xdr:rowOff>
    </xdr:from>
    <xdr:to>
      <xdr:col>78</xdr:col>
      <xdr:colOff>120650</xdr:colOff>
      <xdr:row>76</xdr:row>
      <xdr:rowOff>99423</xdr:rowOff>
    </xdr:to>
    <xdr:sp macro="" textlink="">
      <xdr:nvSpPr>
        <xdr:cNvPr id="442" name="楕円 441"/>
        <xdr:cNvSpPr/>
      </xdr:nvSpPr>
      <xdr:spPr>
        <a:xfrm>
          <a:off x="15621000" y="1302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84200</xdr:rowOff>
    </xdr:from>
    <xdr:ext cx="736600" cy="259045"/>
    <xdr:sp macro="" textlink="">
      <xdr:nvSpPr>
        <xdr:cNvPr id="443" name="テキスト ボックス 442"/>
        <xdr:cNvSpPr txBox="1"/>
      </xdr:nvSpPr>
      <xdr:spPr>
        <a:xfrm>
          <a:off x="15290800" y="13114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30480</xdr:rowOff>
    </xdr:from>
    <xdr:to>
      <xdr:col>74</xdr:col>
      <xdr:colOff>31750</xdr:colOff>
      <xdr:row>76</xdr:row>
      <xdr:rowOff>132080</xdr:rowOff>
    </xdr:to>
    <xdr:sp macro="" textlink="">
      <xdr:nvSpPr>
        <xdr:cNvPr id="444" name="楕円 443"/>
        <xdr:cNvSpPr/>
      </xdr:nvSpPr>
      <xdr:spPr>
        <a:xfrm>
          <a:off x="14732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116857</xdr:rowOff>
    </xdr:from>
    <xdr:ext cx="762000" cy="259045"/>
    <xdr:sp macro="" textlink="">
      <xdr:nvSpPr>
        <xdr:cNvPr id="445" name="テキスト ボックス 444"/>
        <xdr:cNvSpPr txBox="1"/>
      </xdr:nvSpPr>
      <xdr:spPr>
        <a:xfrm>
          <a:off x="14401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xdr:rowOff>
    </xdr:from>
    <xdr:to>
      <xdr:col>69</xdr:col>
      <xdr:colOff>142875</xdr:colOff>
      <xdr:row>76</xdr:row>
      <xdr:rowOff>109220</xdr:rowOff>
    </xdr:to>
    <xdr:sp macro="" textlink="">
      <xdr:nvSpPr>
        <xdr:cNvPr id="446" name="楕円 445"/>
        <xdr:cNvSpPr/>
      </xdr:nvSpPr>
      <xdr:spPr>
        <a:xfrm>
          <a:off x="13843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7" name="テキスト ボックス 446"/>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48" name="楕円 447"/>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49" name="テキスト ボックス 448"/>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鹿児島県南種子町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145518</xdr:rowOff>
    </xdr:from>
    <xdr:to>
      <xdr:col>29</xdr:col>
      <xdr:colOff>127000</xdr:colOff>
      <xdr:row>14</xdr:row>
      <xdr:rowOff>166195</xdr:rowOff>
    </xdr:to>
    <xdr:cxnSp macro="">
      <xdr:nvCxnSpPr>
        <xdr:cNvPr id="46" name="直線コネクタ 45"/>
        <xdr:cNvCxnSpPr/>
      </xdr:nvCxnSpPr>
      <xdr:spPr bwMode="auto">
        <a:xfrm flipV="1">
          <a:off x="5003800" y="2593443"/>
          <a:ext cx="647700" cy="20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72625</xdr:rowOff>
    </xdr:from>
    <xdr:ext cx="762000" cy="259045"/>
    <xdr:sp macro="" textlink="">
      <xdr:nvSpPr>
        <xdr:cNvPr id="47" name="人口1人当たり決算額の推移平均値テキスト130"/>
        <xdr:cNvSpPr txBox="1"/>
      </xdr:nvSpPr>
      <xdr:spPr>
        <a:xfrm>
          <a:off x="5740400" y="2863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166195</xdr:rowOff>
    </xdr:from>
    <xdr:to>
      <xdr:col>26</xdr:col>
      <xdr:colOff>50800</xdr:colOff>
      <xdr:row>15</xdr:row>
      <xdr:rowOff>39105</xdr:rowOff>
    </xdr:to>
    <xdr:cxnSp macro="">
      <xdr:nvCxnSpPr>
        <xdr:cNvPr id="49" name="直線コネクタ 48"/>
        <xdr:cNvCxnSpPr/>
      </xdr:nvCxnSpPr>
      <xdr:spPr bwMode="auto">
        <a:xfrm flipV="1">
          <a:off x="4305300" y="2614120"/>
          <a:ext cx="698500" cy="44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34969</xdr:rowOff>
    </xdr:from>
    <xdr:ext cx="736600" cy="259045"/>
    <xdr:sp macro="" textlink="">
      <xdr:nvSpPr>
        <xdr:cNvPr id="51" name="テキスト ボックス 50"/>
        <xdr:cNvSpPr txBox="1"/>
      </xdr:nvSpPr>
      <xdr:spPr>
        <a:xfrm>
          <a:off x="4622800" y="2997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39105</xdr:rowOff>
    </xdr:from>
    <xdr:to>
      <xdr:col>22</xdr:col>
      <xdr:colOff>114300</xdr:colOff>
      <xdr:row>15</xdr:row>
      <xdr:rowOff>130774</xdr:rowOff>
    </xdr:to>
    <xdr:cxnSp macro="">
      <xdr:nvCxnSpPr>
        <xdr:cNvPr id="52" name="直線コネクタ 51"/>
        <xdr:cNvCxnSpPr/>
      </xdr:nvCxnSpPr>
      <xdr:spPr bwMode="auto">
        <a:xfrm flipV="1">
          <a:off x="3606800" y="2658480"/>
          <a:ext cx="698500" cy="91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51411</xdr:rowOff>
    </xdr:from>
    <xdr:ext cx="762000" cy="259045"/>
    <xdr:sp macro="" textlink="">
      <xdr:nvSpPr>
        <xdr:cNvPr id="54" name="テキスト ボックス 53"/>
        <xdr:cNvSpPr txBox="1"/>
      </xdr:nvSpPr>
      <xdr:spPr>
        <a:xfrm>
          <a:off x="3924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130774</xdr:rowOff>
    </xdr:from>
    <xdr:to>
      <xdr:col>18</xdr:col>
      <xdr:colOff>177800</xdr:colOff>
      <xdr:row>15</xdr:row>
      <xdr:rowOff>168933</xdr:rowOff>
    </xdr:to>
    <xdr:cxnSp macro="">
      <xdr:nvCxnSpPr>
        <xdr:cNvPr id="55" name="直線コネクタ 54"/>
        <xdr:cNvCxnSpPr/>
      </xdr:nvCxnSpPr>
      <xdr:spPr bwMode="auto">
        <a:xfrm flipV="1">
          <a:off x="2908300" y="2750149"/>
          <a:ext cx="698500" cy="38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112098</xdr:rowOff>
    </xdr:from>
    <xdr:to>
      <xdr:col>19</xdr:col>
      <xdr:colOff>38100</xdr:colOff>
      <xdr:row>17</xdr:row>
      <xdr:rowOff>42248</xdr:rowOff>
    </xdr:to>
    <xdr:sp macro="" textlink="">
      <xdr:nvSpPr>
        <xdr:cNvPr id="56" name="フローチャート: 判断 55"/>
        <xdr:cNvSpPr/>
      </xdr:nvSpPr>
      <xdr:spPr bwMode="auto">
        <a:xfrm>
          <a:off x="3556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27025</xdr:rowOff>
    </xdr:from>
    <xdr:ext cx="762000" cy="259045"/>
    <xdr:sp macro="" textlink="">
      <xdr:nvSpPr>
        <xdr:cNvPr id="57" name="テキスト ボックス 56"/>
        <xdr:cNvSpPr txBox="1"/>
      </xdr:nvSpPr>
      <xdr:spPr>
        <a:xfrm>
          <a:off x="32258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155612</xdr:rowOff>
    </xdr:from>
    <xdr:to>
      <xdr:col>15</xdr:col>
      <xdr:colOff>101600</xdr:colOff>
      <xdr:row>17</xdr:row>
      <xdr:rowOff>85762</xdr:rowOff>
    </xdr:to>
    <xdr:sp macro="" textlink="">
      <xdr:nvSpPr>
        <xdr:cNvPr id="58" name="フローチャート: 判断 57"/>
        <xdr:cNvSpPr/>
      </xdr:nvSpPr>
      <xdr:spPr bwMode="auto">
        <a:xfrm>
          <a:off x="2857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70539</xdr:rowOff>
    </xdr:from>
    <xdr:ext cx="762000" cy="259045"/>
    <xdr:sp macro="" textlink="">
      <xdr:nvSpPr>
        <xdr:cNvPr id="59" name="テキスト ボックス 58"/>
        <xdr:cNvSpPr txBox="1"/>
      </xdr:nvSpPr>
      <xdr:spPr>
        <a:xfrm>
          <a:off x="25273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94718</xdr:rowOff>
    </xdr:from>
    <xdr:to>
      <xdr:col>29</xdr:col>
      <xdr:colOff>177800</xdr:colOff>
      <xdr:row>15</xdr:row>
      <xdr:rowOff>24868</xdr:rowOff>
    </xdr:to>
    <xdr:sp macro="" textlink="">
      <xdr:nvSpPr>
        <xdr:cNvPr id="65" name="楕円 64"/>
        <xdr:cNvSpPr/>
      </xdr:nvSpPr>
      <xdr:spPr bwMode="auto">
        <a:xfrm>
          <a:off x="5600700" y="2542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111245</xdr:rowOff>
    </xdr:from>
    <xdr:ext cx="762000" cy="259045"/>
    <xdr:sp macro="" textlink="">
      <xdr:nvSpPr>
        <xdr:cNvPr id="66" name="人口1人当たり決算額の推移該当値テキスト130"/>
        <xdr:cNvSpPr txBox="1"/>
      </xdr:nvSpPr>
      <xdr:spPr>
        <a:xfrm>
          <a:off x="5740400" y="238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115395</xdr:rowOff>
    </xdr:from>
    <xdr:to>
      <xdr:col>26</xdr:col>
      <xdr:colOff>101600</xdr:colOff>
      <xdr:row>15</xdr:row>
      <xdr:rowOff>45545</xdr:rowOff>
    </xdr:to>
    <xdr:sp macro="" textlink="">
      <xdr:nvSpPr>
        <xdr:cNvPr id="67" name="楕円 66"/>
        <xdr:cNvSpPr/>
      </xdr:nvSpPr>
      <xdr:spPr bwMode="auto">
        <a:xfrm>
          <a:off x="4953000" y="2563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55722</xdr:rowOff>
    </xdr:from>
    <xdr:ext cx="736600" cy="259045"/>
    <xdr:sp macro="" textlink="">
      <xdr:nvSpPr>
        <xdr:cNvPr id="68" name="テキスト ボックス 67"/>
        <xdr:cNvSpPr txBox="1"/>
      </xdr:nvSpPr>
      <xdr:spPr>
        <a:xfrm>
          <a:off x="4622800" y="2332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159755</xdr:rowOff>
    </xdr:from>
    <xdr:to>
      <xdr:col>22</xdr:col>
      <xdr:colOff>165100</xdr:colOff>
      <xdr:row>15</xdr:row>
      <xdr:rowOff>89905</xdr:rowOff>
    </xdr:to>
    <xdr:sp macro="" textlink="">
      <xdr:nvSpPr>
        <xdr:cNvPr id="69" name="楕円 68"/>
        <xdr:cNvSpPr/>
      </xdr:nvSpPr>
      <xdr:spPr bwMode="auto">
        <a:xfrm>
          <a:off x="4254500" y="2607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100082</xdr:rowOff>
    </xdr:from>
    <xdr:ext cx="762000" cy="259045"/>
    <xdr:sp macro="" textlink="">
      <xdr:nvSpPr>
        <xdr:cNvPr id="70" name="テキスト ボックス 69"/>
        <xdr:cNvSpPr txBox="1"/>
      </xdr:nvSpPr>
      <xdr:spPr>
        <a:xfrm>
          <a:off x="3924300" y="237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79974</xdr:rowOff>
    </xdr:from>
    <xdr:to>
      <xdr:col>19</xdr:col>
      <xdr:colOff>38100</xdr:colOff>
      <xdr:row>16</xdr:row>
      <xdr:rowOff>10124</xdr:rowOff>
    </xdr:to>
    <xdr:sp macro="" textlink="">
      <xdr:nvSpPr>
        <xdr:cNvPr id="71" name="楕円 70"/>
        <xdr:cNvSpPr/>
      </xdr:nvSpPr>
      <xdr:spPr bwMode="auto">
        <a:xfrm>
          <a:off x="3556000" y="2699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20301</xdr:rowOff>
    </xdr:from>
    <xdr:ext cx="762000" cy="259045"/>
    <xdr:sp macro="" textlink="">
      <xdr:nvSpPr>
        <xdr:cNvPr id="72" name="テキスト ボックス 71"/>
        <xdr:cNvSpPr txBox="1"/>
      </xdr:nvSpPr>
      <xdr:spPr>
        <a:xfrm>
          <a:off x="3225800" y="246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118133</xdr:rowOff>
    </xdr:from>
    <xdr:to>
      <xdr:col>15</xdr:col>
      <xdr:colOff>101600</xdr:colOff>
      <xdr:row>16</xdr:row>
      <xdr:rowOff>48283</xdr:rowOff>
    </xdr:to>
    <xdr:sp macro="" textlink="">
      <xdr:nvSpPr>
        <xdr:cNvPr id="73" name="楕円 72"/>
        <xdr:cNvSpPr/>
      </xdr:nvSpPr>
      <xdr:spPr bwMode="auto">
        <a:xfrm>
          <a:off x="2857500" y="2737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58460</xdr:rowOff>
    </xdr:from>
    <xdr:ext cx="762000" cy="259045"/>
    <xdr:sp macro="" textlink="">
      <xdr:nvSpPr>
        <xdr:cNvPr id="74" name="テキスト ボックス 73"/>
        <xdr:cNvSpPr txBox="1"/>
      </xdr:nvSpPr>
      <xdr:spPr>
        <a:xfrm>
          <a:off x="2527300" y="250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5091</xdr:rowOff>
    </xdr:from>
    <xdr:to>
      <xdr:col>29</xdr:col>
      <xdr:colOff>127000</xdr:colOff>
      <xdr:row>34</xdr:row>
      <xdr:rowOff>33655</xdr:rowOff>
    </xdr:to>
    <xdr:cxnSp macro="">
      <xdr:nvCxnSpPr>
        <xdr:cNvPr id="108" name="直線コネクタ 107"/>
        <xdr:cNvCxnSpPr/>
      </xdr:nvCxnSpPr>
      <xdr:spPr bwMode="auto">
        <a:xfrm flipV="1">
          <a:off x="5003800" y="6272541"/>
          <a:ext cx="647700" cy="28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189171</xdr:rowOff>
    </xdr:from>
    <xdr:ext cx="762000" cy="259045"/>
    <xdr:sp macro="" textlink="">
      <xdr:nvSpPr>
        <xdr:cNvPr id="109" name="人口1人当たり決算額の推移平均値テキスト445"/>
        <xdr:cNvSpPr txBox="1"/>
      </xdr:nvSpPr>
      <xdr:spPr>
        <a:xfrm>
          <a:off x="5740400" y="6456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33655</xdr:rowOff>
    </xdr:from>
    <xdr:to>
      <xdr:col>26</xdr:col>
      <xdr:colOff>50800</xdr:colOff>
      <xdr:row>34</xdr:row>
      <xdr:rowOff>96161</xdr:rowOff>
    </xdr:to>
    <xdr:cxnSp macro="">
      <xdr:nvCxnSpPr>
        <xdr:cNvPr id="111" name="直線コネクタ 110"/>
        <xdr:cNvCxnSpPr/>
      </xdr:nvCxnSpPr>
      <xdr:spPr bwMode="auto">
        <a:xfrm flipV="1">
          <a:off x="4305300" y="6301105"/>
          <a:ext cx="698500" cy="62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325579</xdr:rowOff>
    </xdr:from>
    <xdr:ext cx="736600" cy="259045"/>
    <xdr:sp macro="" textlink="">
      <xdr:nvSpPr>
        <xdr:cNvPr id="113" name="テキスト ボックス 112"/>
        <xdr:cNvSpPr txBox="1"/>
      </xdr:nvSpPr>
      <xdr:spPr>
        <a:xfrm>
          <a:off x="4622800" y="6593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96161</xdr:rowOff>
    </xdr:from>
    <xdr:to>
      <xdr:col>22</xdr:col>
      <xdr:colOff>114300</xdr:colOff>
      <xdr:row>34</xdr:row>
      <xdr:rowOff>108853</xdr:rowOff>
    </xdr:to>
    <xdr:cxnSp macro="">
      <xdr:nvCxnSpPr>
        <xdr:cNvPr id="114" name="直線コネクタ 113"/>
        <xdr:cNvCxnSpPr/>
      </xdr:nvCxnSpPr>
      <xdr:spPr bwMode="auto">
        <a:xfrm flipV="1">
          <a:off x="3606800" y="6363611"/>
          <a:ext cx="698500" cy="12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259254</xdr:rowOff>
    </xdr:from>
    <xdr:to>
      <xdr:col>22</xdr:col>
      <xdr:colOff>165100</xdr:colOff>
      <xdr:row>35</xdr:row>
      <xdr:rowOff>17954</xdr:rowOff>
    </xdr:to>
    <xdr:sp macro="" textlink="">
      <xdr:nvSpPr>
        <xdr:cNvPr id="115" name="フローチャート: 判断 114"/>
        <xdr:cNvSpPr/>
      </xdr:nvSpPr>
      <xdr:spPr bwMode="auto">
        <a:xfrm>
          <a:off x="42545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2731</xdr:rowOff>
    </xdr:from>
    <xdr:ext cx="762000" cy="259045"/>
    <xdr:sp macro="" textlink="">
      <xdr:nvSpPr>
        <xdr:cNvPr id="116" name="テキスト ボックス 115"/>
        <xdr:cNvSpPr txBox="1"/>
      </xdr:nvSpPr>
      <xdr:spPr>
        <a:xfrm>
          <a:off x="3924300" y="661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108853</xdr:rowOff>
    </xdr:from>
    <xdr:to>
      <xdr:col>18</xdr:col>
      <xdr:colOff>177800</xdr:colOff>
      <xdr:row>34</xdr:row>
      <xdr:rowOff>161192</xdr:rowOff>
    </xdr:to>
    <xdr:cxnSp macro="">
      <xdr:nvCxnSpPr>
        <xdr:cNvPr id="117" name="直線コネクタ 116"/>
        <xdr:cNvCxnSpPr/>
      </xdr:nvCxnSpPr>
      <xdr:spPr bwMode="auto">
        <a:xfrm flipV="1">
          <a:off x="2908300" y="6376303"/>
          <a:ext cx="698500" cy="52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240955</xdr:rowOff>
    </xdr:from>
    <xdr:to>
      <xdr:col>19</xdr:col>
      <xdr:colOff>38100</xdr:colOff>
      <xdr:row>34</xdr:row>
      <xdr:rowOff>342555</xdr:rowOff>
    </xdr:to>
    <xdr:sp macro="" textlink="">
      <xdr:nvSpPr>
        <xdr:cNvPr id="118" name="フローチャート: 判断 117"/>
        <xdr:cNvSpPr/>
      </xdr:nvSpPr>
      <xdr:spPr bwMode="auto">
        <a:xfrm>
          <a:off x="35560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327332</xdr:rowOff>
    </xdr:from>
    <xdr:ext cx="762000" cy="259045"/>
    <xdr:sp macro="" textlink="">
      <xdr:nvSpPr>
        <xdr:cNvPr id="119" name="テキスト ボックス 118"/>
        <xdr:cNvSpPr txBox="1"/>
      </xdr:nvSpPr>
      <xdr:spPr>
        <a:xfrm>
          <a:off x="3225800" y="659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209223</xdr:rowOff>
    </xdr:from>
    <xdr:to>
      <xdr:col>15</xdr:col>
      <xdr:colOff>101600</xdr:colOff>
      <xdr:row>34</xdr:row>
      <xdr:rowOff>310823</xdr:rowOff>
    </xdr:to>
    <xdr:sp macro="" textlink="">
      <xdr:nvSpPr>
        <xdr:cNvPr id="120" name="フローチャート: 判断 119"/>
        <xdr:cNvSpPr/>
      </xdr:nvSpPr>
      <xdr:spPr bwMode="auto">
        <a:xfrm>
          <a:off x="2857500" y="6476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295601</xdr:rowOff>
    </xdr:from>
    <xdr:ext cx="762000" cy="259045"/>
    <xdr:sp macro="" textlink="">
      <xdr:nvSpPr>
        <xdr:cNvPr id="121" name="テキスト ボックス 120"/>
        <xdr:cNvSpPr txBox="1"/>
      </xdr:nvSpPr>
      <xdr:spPr>
        <a:xfrm>
          <a:off x="2527300" y="656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297191</xdr:rowOff>
    </xdr:from>
    <xdr:to>
      <xdr:col>29</xdr:col>
      <xdr:colOff>177800</xdr:colOff>
      <xdr:row>34</xdr:row>
      <xdr:rowOff>55891</xdr:rowOff>
    </xdr:to>
    <xdr:sp macro="" textlink="">
      <xdr:nvSpPr>
        <xdr:cNvPr id="127" name="楕円 126"/>
        <xdr:cNvSpPr/>
      </xdr:nvSpPr>
      <xdr:spPr bwMode="auto">
        <a:xfrm>
          <a:off x="5600700" y="6221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142268</xdr:rowOff>
    </xdr:from>
    <xdr:ext cx="762000" cy="259045"/>
    <xdr:sp macro="" textlink="">
      <xdr:nvSpPr>
        <xdr:cNvPr id="128" name="人口1人当たり決算額の推移該当値テキスト445"/>
        <xdr:cNvSpPr txBox="1"/>
      </xdr:nvSpPr>
      <xdr:spPr>
        <a:xfrm>
          <a:off x="5740400" y="6066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325755</xdr:rowOff>
    </xdr:from>
    <xdr:to>
      <xdr:col>26</xdr:col>
      <xdr:colOff>101600</xdr:colOff>
      <xdr:row>34</xdr:row>
      <xdr:rowOff>84455</xdr:rowOff>
    </xdr:to>
    <xdr:sp macro="" textlink="">
      <xdr:nvSpPr>
        <xdr:cNvPr id="129" name="楕円 128"/>
        <xdr:cNvSpPr/>
      </xdr:nvSpPr>
      <xdr:spPr bwMode="auto">
        <a:xfrm>
          <a:off x="4953000" y="6250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94632</xdr:rowOff>
    </xdr:from>
    <xdr:ext cx="736600" cy="259045"/>
    <xdr:sp macro="" textlink="">
      <xdr:nvSpPr>
        <xdr:cNvPr id="130" name="テキスト ボックス 129"/>
        <xdr:cNvSpPr txBox="1"/>
      </xdr:nvSpPr>
      <xdr:spPr>
        <a:xfrm>
          <a:off x="4622800" y="6019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45361</xdr:rowOff>
    </xdr:from>
    <xdr:to>
      <xdr:col>22</xdr:col>
      <xdr:colOff>165100</xdr:colOff>
      <xdr:row>34</xdr:row>
      <xdr:rowOff>146961</xdr:rowOff>
    </xdr:to>
    <xdr:sp macro="" textlink="">
      <xdr:nvSpPr>
        <xdr:cNvPr id="131" name="楕円 130"/>
        <xdr:cNvSpPr/>
      </xdr:nvSpPr>
      <xdr:spPr bwMode="auto">
        <a:xfrm>
          <a:off x="4254500" y="6312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157138</xdr:rowOff>
    </xdr:from>
    <xdr:ext cx="762000" cy="259045"/>
    <xdr:sp macro="" textlink="">
      <xdr:nvSpPr>
        <xdr:cNvPr id="132" name="テキスト ボックス 131"/>
        <xdr:cNvSpPr txBox="1"/>
      </xdr:nvSpPr>
      <xdr:spPr>
        <a:xfrm>
          <a:off x="3924300" y="608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58053</xdr:rowOff>
    </xdr:from>
    <xdr:to>
      <xdr:col>19</xdr:col>
      <xdr:colOff>38100</xdr:colOff>
      <xdr:row>34</xdr:row>
      <xdr:rowOff>159653</xdr:rowOff>
    </xdr:to>
    <xdr:sp macro="" textlink="">
      <xdr:nvSpPr>
        <xdr:cNvPr id="133" name="楕円 132"/>
        <xdr:cNvSpPr/>
      </xdr:nvSpPr>
      <xdr:spPr bwMode="auto">
        <a:xfrm>
          <a:off x="3556000" y="6325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169830</xdr:rowOff>
    </xdr:from>
    <xdr:ext cx="762000" cy="259045"/>
    <xdr:sp macro="" textlink="">
      <xdr:nvSpPr>
        <xdr:cNvPr id="134" name="テキスト ボックス 133"/>
        <xdr:cNvSpPr txBox="1"/>
      </xdr:nvSpPr>
      <xdr:spPr>
        <a:xfrm>
          <a:off x="3225800" y="609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110392</xdr:rowOff>
    </xdr:from>
    <xdr:to>
      <xdr:col>15</xdr:col>
      <xdr:colOff>101600</xdr:colOff>
      <xdr:row>34</xdr:row>
      <xdr:rowOff>211992</xdr:rowOff>
    </xdr:to>
    <xdr:sp macro="" textlink="">
      <xdr:nvSpPr>
        <xdr:cNvPr id="135" name="楕円 134"/>
        <xdr:cNvSpPr/>
      </xdr:nvSpPr>
      <xdr:spPr bwMode="auto">
        <a:xfrm>
          <a:off x="2857500" y="6377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222169</xdr:rowOff>
    </xdr:from>
    <xdr:ext cx="762000" cy="259045"/>
    <xdr:sp macro="" textlink="">
      <xdr:nvSpPr>
        <xdr:cNvPr id="136" name="テキスト ボックス 135"/>
        <xdr:cNvSpPr txBox="1"/>
      </xdr:nvSpPr>
      <xdr:spPr>
        <a:xfrm>
          <a:off x="2527300" y="6146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鹿児島県南種子町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5,770
5,756
110.36
5,776,814
5,730,860
45,833
3,260,657
6,488,766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146490</xdr:rowOff>
    </xdr:from>
    <xdr:to>
      <xdr:col>24</xdr:col>
      <xdr:colOff>63500</xdr:colOff>
      <xdr:row>33</xdr:row>
      <xdr:rowOff>155946</xdr:rowOff>
    </xdr:to>
    <xdr:cxnSp macro="">
      <xdr:nvCxnSpPr>
        <xdr:cNvPr id="61" name="直線コネクタ 60"/>
        <xdr:cNvCxnSpPr/>
      </xdr:nvCxnSpPr>
      <xdr:spPr>
        <a:xfrm flipV="1">
          <a:off x="3797300" y="5804340"/>
          <a:ext cx="838200" cy="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7449</xdr:rowOff>
    </xdr:from>
    <xdr:ext cx="599010" cy="259045"/>
    <xdr:sp macro="" textlink="">
      <xdr:nvSpPr>
        <xdr:cNvPr id="62" name="人件費平均値テキスト"/>
        <xdr:cNvSpPr txBox="1"/>
      </xdr:nvSpPr>
      <xdr:spPr>
        <a:xfrm>
          <a:off x="4686300" y="6008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155946</xdr:rowOff>
    </xdr:from>
    <xdr:to>
      <xdr:col>19</xdr:col>
      <xdr:colOff>177800</xdr:colOff>
      <xdr:row>33</xdr:row>
      <xdr:rowOff>160205</xdr:rowOff>
    </xdr:to>
    <xdr:cxnSp macro="">
      <xdr:nvCxnSpPr>
        <xdr:cNvPr id="64" name="直線コネクタ 63"/>
        <xdr:cNvCxnSpPr/>
      </xdr:nvCxnSpPr>
      <xdr:spPr>
        <a:xfrm flipV="1">
          <a:off x="2908300" y="5813796"/>
          <a:ext cx="889000" cy="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127518</xdr:rowOff>
    </xdr:from>
    <xdr:ext cx="599010" cy="259045"/>
    <xdr:sp macro="" textlink="">
      <xdr:nvSpPr>
        <xdr:cNvPr id="66" name="テキスト ボックス 65"/>
        <xdr:cNvSpPr txBox="1"/>
      </xdr:nvSpPr>
      <xdr:spPr>
        <a:xfrm>
          <a:off x="3497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160205</xdr:rowOff>
    </xdr:from>
    <xdr:to>
      <xdr:col>15</xdr:col>
      <xdr:colOff>50800</xdr:colOff>
      <xdr:row>34</xdr:row>
      <xdr:rowOff>142969</xdr:rowOff>
    </xdr:to>
    <xdr:cxnSp macro="">
      <xdr:nvCxnSpPr>
        <xdr:cNvPr id="67" name="直線コネクタ 66"/>
        <xdr:cNvCxnSpPr/>
      </xdr:nvCxnSpPr>
      <xdr:spPr>
        <a:xfrm flipV="1">
          <a:off x="2019300" y="5818055"/>
          <a:ext cx="889000" cy="15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135145</xdr:rowOff>
    </xdr:from>
    <xdr:ext cx="599010" cy="259045"/>
    <xdr:sp macro="" textlink="">
      <xdr:nvSpPr>
        <xdr:cNvPr id="69" name="テキスト ボックス 68"/>
        <xdr:cNvSpPr txBox="1"/>
      </xdr:nvSpPr>
      <xdr:spPr>
        <a:xfrm>
          <a:off x="2608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142969</xdr:rowOff>
    </xdr:from>
    <xdr:to>
      <xdr:col>10</xdr:col>
      <xdr:colOff>114300</xdr:colOff>
      <xdr:row>34</xdr:row>
      <xdr:rowOff>158079</xdr:rowOff>
    </xdr:to>
    <xdr:cxnSp macro="">
      <xdr:nvCxnSpPr>
        <xdr:cNvPr id="70" name="直線コネクタ 69"/>
        <xdr:cNvCxnSpPr/>
      </xdr:nvCxnSpPr>
      <xdr:spPr>
        <a:xfrm flipV="1">
          <a:off x="1130300" y="5972269"/>
          <a:ext cx="889000" cy="1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100223</xdr:rowOff>
    </xdr:from>
    <xdr:ext cx="599010" cy="259045"/>
    <xdr:sp macro="" textlink="">
      <xdr:nvSpPr>
        <xdr:cNvPr id="72" name="テキスト ボックス 71"/>
        <xdr:cNvSpPr txBox="1"/>
      </xdr:nvSpPr>
      <xdr:spPr>
        <a:xfrm>
          <a:off x="1719795"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140151</xdr:rowOff>
    </xdr:from>
    <xdr:ext cx="599010" cy="259045"/>
    <xdr:sp macro="" textlink="">
      <xdr:nvSpPr>
        <xdr:cNvPr id="74" name="テキスト ボックス 73"/>
        <xdr:cNvSpPr txBox="1"/>
      </xdr:nvSpPr>
      <xdr:spPr>
        <a:xfrm>
          <a:off x="830795"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95690</xdr:rowOff>
    </xdr:from>
    <xdr:to>
      <xdr:col>24</xdr:col>
      <xdr:colOff>114300</xdr:colOff>
      <xdr:row>34</xdr:row>
      <xdr:rowOff>25840</xdr:rowOff>
    </xdr:to>
    <xdr:sp macro="" textlink="">
      <xdr:nvSpPr>
        <xdr:cNvPr id="80" name="楕円 79"/>
        <xdr:cNvSpPr/>
      </xdr:nvSpPr>
      <xdr:spPr>
        <a:xfrm>
          <a:off x="4584700" y="575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118567</xdr:rowOff>
    </xdr:from>
    <xdr:ext cx="599010" cy="259045"/>
    <xdr:sp macro="" textlink="">
      <xdr:nvSpPr>
        <xdr:cNvPr id="81" name="人件費該当値テキスト"/>
        <xdr:cNvSpPr txBox="1"/>
      </xdr:nvSpPr>
      <xdr:spPr>
        <a:xfrm>
          <a:off x="4686300" y="5604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105146</xdr:rowOff>
    </xdr:from>
    <xdr:to>
      <xdr:col>20</xdr:col>
      <xdr:colOff>38100</xdr:colOff>
      <xdr:row>34</xdr:row>
      <xdr:rowOff>35296</xdr:rowOff>
    </xdr:to>
    <xdr:sp macro="" textlink="">
      <xdr:nvSpPr>
        <xdr:cNvPr id="82" name="楕円 81"/>
        <xdr:cNvSpPr/>
      </xdr:nvSpPr>
      <xdr:spPr>
        <a:xfrm>
          <a:off x="3746500" y="576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51823</xdr:rowOff>
    </xdr:from>
    <xdr:ext cx="599010" cy="259045"/>
    <xdr:sp macro="" textlink="">
      <xdr:nvSpPr>
        <xdr:cNvPr id="83" name="テキスト ボックス 82"/>
        <xdr:cNvSpPr txBox="1"/>
      </xdr:nvSpPr>
      <xdr:spPr>
        <a:xfrm>
          <a:off x="3497795" y="553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109405</xdr:rowOff>
    </xdr:from>
    <xdr:to>
      <xdr:col>15</xdr:col>
      <xdr:colOff>101600</xdr:colOff>
      <xdr:row>34</xdr:row>
      <xdr:rowOff>39555</xdr:rowOff>
    </xdr:to>
    <xdr:sp macro="" textlink="">
      <xdr:nvSpPr>
        <xdr:cNvPr id="84" name="楕円 83"/>
        <xdr:cNvSpPr/>
      </xdr:nvSpPr>
      <xdr:spPr>
        <a:xfrm>
          <a:off x="2857500" y="576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56082</xdr:rowOff>
    </xdr:from>
    <xdr:ext cx="599010" cy="259045"/>
    <xdr:sp macro="" textlink="">
      <xdr:nvSpPr>
        <xdr:cNvPr id="85" name="テキスト ボックス 84"/>
        <xdr:cNvSpPr txBox="1"/>
      </xdr:nvSpPr>
      <xdr:spPr>
        <a:xfrm>
          <a:off x="2608795" y="5542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92169</xdr:rowOff>
    </xdr:from>
    <xdr:to>
      <xdr:col>10</xdr:col>
      <xdr:colOff>165100</xdr:colOff>
      <xdr:row>35</xdr:row>
      <xdr:rowOff>22319</xdr:rowOff>
    </xdr:to>
    <xdr:sp macro="" textlink="">
      <xdr:nvSpPr>
        <xdr:cNvPr id="86" name="楕円 85"/>
        <xdr:cNvSpPr/>
      </xdr:nvSpPr>
      <xdr:spPr>
        <a:xfrm>
          <a:off x="1968500" y="592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38846</xdr:rowOff>
    </xdr:from>
    <xdr:ext cx="599010" cy="259045"/>
    <xdr:sp macro="" textlink="">
      <xdr:nvSpPr>
        <xdr:cNvPr id="87" name="テキスト ボックス 86"/>
        <xdr:cNvSpPr txBox="1"/>
      </xdr:nvSpPr>
      <xdr:spPr>
        <a:xfrm>
          <a:off x="1719795" y="5696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107279</xdr:rowOff>
    </xdr:from>
    <xdr:to>
      <xdr:col>6</xdr:col>
      <xdr:colOff>38100</xdr:colOff>
      <xdr:row>35</xdr:row>
      <xdr:rowOff>37429</xdr:rowOff>
    </xdr:to>
    <xdr:sp macro="" textlink="">
      <xdr:nvSpPr>
        <xdr:cNvPr id="88" name="楕円 87"/>
        <xdr:cNvSpPr/>
      </xdr:nvSpPr>
      <xdr:spPr>
        <a:xfrm>
          <a:off x="1079500" y="593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53956</xdr:rowOff>
    </xdr:from>
    <xdr:ext cx="599010" cy="259045"/>
    <xdr:sp macro="" textlink="">
      <xdr:nvSpPr>
        <xdr:cNvPr id="89" name="テキスト ボックス 88"/>
        <xdr:cNvSpPr txBox="1"/>
      </xdr:nvSpPr>
      <xdr:spPr>
        <a:xfrm>
          <a:off x="830795" y="5711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92807</xdr:rowOff>
    </xdr:from>
    <xdr:to>
      <xdr:col>24</xdr:col>
      <xdr:colOff>63500</xdr:colOff>
      <xdr:row>55</xdr:row>
      <xdr:rowOff>63130</xdr:rowOff>
    </xdr:to>
    <xdr:cxnSp macro="">
      <xdr:nvCxnSpPr>
        <xdr:cNvPr id="118" name="直線コネクタ 117"/>
        <xdr:cNvCxnSpPr/>
      </xdr:nvCxnSpPr>
      <xdr:spPr>
        <a:xfrm flipV="1">
          <a:off x="3797300" y="9351107"/>
          <a:ext cx="838200" cy="14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125681</xdr:rowOff>
    </xdr:from>
    <xdr:ext cx="599010" cy="259045"/>
    <xdr:sp macro="" textlink="">
      <xdr:nvSpPr>
        <xdr:cNvPr id="119" name="物件費平均値テキスト"/>
        <xdr:cNvSpPr txBox="1"/>
      </xdr:nvSpPr>
      <xdr:spPr>
        <a:xfrm>
          <a:off x="4686300" y="9555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63130</xdr:rowOff>
    </xdr:from>
    <xdr:to>
      <xdr:col>19</xdr:col>
      <xdr:colOff>177800</xdr:colOff>
      <xdr:row>56</xdr:row>
      <xdr:rowOff>61564</xdr:rowOff>
    </xdr:to>
    <xdr:cxnSp macro="">
      <xdr:nvCxnSpPr>
        <xdr:cNvPr id="121" name="直線コネクタ 120"/>
        <xdr:cNvCxnSpPr/>
      </xdr:nvCxnSpPr>
      <xdr:spPr>
        <a:xfrm flipV="1">
          <a:off x="2908300" y="9492880"/>
          <a:ext cx="889000" cy="16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98600</xdr:rowOff>
    </xdr:from>
    <xdr:ext cx="599010" cy="259045"/>
    <xdr:sp macro="" textlink="">
      <xdr:nvSpPr>
        <xdr:cNvPr id="123" name="テキスト ボックス 122"/>
        <xdr:cNvSpPr txBox="1"/>
      </xdr:nvSpPr>
      <xdr:spPr>
        <a:xfrm>
          <a:off x="3497795" y="9699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61564</xdr:rowOff>
    </xdr:from>
    <xdr:to>
      <xdr:col>15</xdr:col>
      <xdr:colOff>50800</xdr:colOff>
      <xdr:row>56</xdr:row>
      <xdr:rowOff>95969</xdr:rowOff>
    </xdr:to>
    <xdr:cxnSp macro="">
      <xdr:nvCxnSpPr>
        <xdr:cNvPr id="124" name="直線コネクタ 123"/>
        <xdr:cNvCxnSpPr/>
      </xdr:nvCxnSpPr>
      <xdr:spPr>
        <a:xfrm flipV="1">
          <a:off x="2019300" y="9662764"/>
          <a:ext cx="889000" cy="3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129556</xdr:rowOff>
    </xdr:from>
    <xdr:ext cx="599010" cy="259045"/>
    <xdr:sp macro="" textlink="">
      <xdr:nvSpPr>
        <xdr:cNvPr id="126" name="テキスト ボックス 125"/>
        <xdr:cNvSpPr txBox="1"/>
      </xdr:nvSpPr>
      <xdr:spPr>
        <a:xfrm>
          <a:off x="2608795" y="97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91290</xdr:rowOff>
    </xdr:from>
    <xdr:to>
      <xdr:col>10</xdr:col>
      <xdr:colOff>114300</xdr:colOff>
      <xdr:row>56</xdr:row>
      <xdr:rowOff>95969</xdr:rowOff>
    </xdr:to>
    <xdr:cxnSp macro="">
      <xdr:nvCxnSpPr>
        <xdr:cNvPr id="127" name="直線コネクタ 126"/>
        <xdr:cNvCxnSpPr/>
      </xdr:nvCxnSpPr>
      <xdr:spPr>
        <a:xfrm>
          <a:off x="1130300" y="9692490"/>
          <a:ext cx="889000" cy="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43724</xdr:rowOff>
    </xdr:from>
    <xdr:to>
      <xdr:col>10</xdr:col>
      <xdr:colOff>165100</xdr:colOff>
      <xdr:row>56</xdr:row>
      <xdr:rowOff>145324</xdr:rowOff>
    </xdr:to>
    <xdr:sp macro="" textlink="">
      <xdr:nvSpPr>
        <xdr:cNvPr id="128" name="フローチャート: 判断 127"/>
        <xdr:cNvSpPr/>
      </xdr:nvSpPr>
      <xdr:spPr>
        <a:xfrm>
          <a:off x="1968500" y="964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161851</xdr:rowOff>
    </xdr:from>
    <xdr:ext cx="599010" cy="259045"/>
    <xdr:sp macro="" textlink="">
      <xdr:nvSpPr>
        <xdr:cNvPr id="129" name="テキスト ボックス 128"/>
        <xdr:cNvSpPr txBox="1"/>
      </xdr:nvSpPr>
      <xdr:spPr>
        <a:xfrm>
          <a:off x="1719795" y="942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73069</xdr:rowOff>
    </xdr:from>
    <xdr:to>
      <xdr:col>6</xdr:col>
      <xdr:colOff>38100</xdr:colOff>
      <xdr:row>57</xdr:row>
      <xdr:rowOff>3219</xdr:rowOff>
    </xdr:to>
    <xdr:sp macro="" textlink="">
      <xdr:nvSpPr>
        <xdr:cNvPr id="130" name="フローチャート: 判断 129"/>
        <xdr:cNvSpPr/>
      </xdr:nvSpPr>
      <xdr:spPr>
        <a:xfrm>
          <a:off x="1079500" y="967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165796</xdr:rowOff>
    </xdr:from>
    <xdr:ext cx="599010" cy="259045"/>
    <xdr:sp macro="" textlink="">
      <xdr:nvSpPr>
        <xdr:cNvPr id="131" name="テキスト ボックス 130"/>
        <xdr:cNvSpPr txBox="1"/>
      </xdr:nvSpPr>
      <xdr:spPr>
        <a:xfrm>
          <a:off x="830795" y="9766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42007</xdr:rowOff>
    </xdr:from>
    <xdr:to>
      <xdr:col>24</xdr:col>
      <xdr:colOff>114300</xdr:colOff>
      <xdr:row>54</xdr:row>
      <xdr:rowOff>143607</xdr:rowOff>
    </xdr:to>
    <xdr:sp macro="" textlink="">
      <xdr:nvSpPr>
        <xdr:cNvPr id="137" name="楕円 136"/>
        <xdr:cNvSpPr/>
      </xdr:nvSpPr>
      <xdr:spPr>
        <a:xfrm>
          <a:off x="4584700" y="930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64884</xdr:rowOff>
    </xdr:from>
    <xdr:ext cx="599010" cy="259045"/>
    <xdr:sp macro="" textlink="">
      <xdr:nvSpPr>
        <xdr:cNvPr id="138" name="物件費該当値テキスト"/>
        <xdr:cNvSpPr txBox="1"/>
      </xdr:nvSpPr>
      <xdr:spPr>
        <a:xfrm>
          <a:off x="4686300" y="915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12330</xdr:rowOff>
    </xdr:from>
    <xdr:to>
      <xdr:col>20</xdr:col>
      <xdr:colOff>38100</xdr:colOff>
      <xdr:row>55</xdr:row>
      <xdr:rowOff>113930</xdr:rowOff>
    </xdr:to>
    <xdr:sp macro="" textlink="">
      <xdr:nvSpPr>
        <xdr:cNvPr id="139" name="楕円 138"/>
        <xdr:cNvSpPr/>
      </xdr:nvSpPr>
      <xdr:spPr>
        <a:xfrm>
          <a:off x="3746500" y="944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130457</xdr:rowOff>
    </xdr:from>
    <xdr:ext cx="599010" cy="259045"/>
    <xdr:sp macro="" textlink="">
      <xdr:nvSpPr>
        <xdr:cNvPr id="140" name="テキスト ボックス 139"/>
        <xdr:cNvSpPr txBox="1"/>
      </xdr:nvSpPr>
      <xdr:spPr>
        <a:xfrm>
          <a:off x="3497795" y="9217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10764</xdr:rowOff>
    </xdr:from>
    <xdr:to>
      <xdr:col>15</xdr:col>
      <xdr:colOff>101600</xdr:colOff>
      <xdr:row>56</xdr:row>
      <xdr:rowOff>112364</xdr:rowOff>
    </xdr:to>
    <xdr:sp macro="" textlink="">
      <xdr:nvSpPr>
        <xdr:cNvPr id="141" name="楕円 140"/>
        <xdr:cNvSpPr/>
      </xdr:nvSpPr>
      <xdr:spPr>
        <a:xfrm>
          <a:off x="2857500" y="961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128891</xdr:rowOff>
    </xdr:from>
    <xdr:ext cx="599010" cy="259045"/>
    <xdr:sp macro="" textlink="">
      <xdr:nvSpPr>
        <xdr:cNvPr id="142" name="テキスト ボックス 141"/>
        <xdr:cNvSpPr txBox="1"/>
      </xdr:nvSpPr>
      <xdr:spPr>
        <a:xfrm>
          <a:off x="2608795" y="9387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45169</xdr:rowOff>
    </xdr:from>
    <xdr:to>
      <xdr:col>10</xdr:col>
      <xdr:colOff>165100</xdr:colOff>
      <xdr:row>56</xdr:row>
      <xdr:rowOff>146769</xdr:rowOff>
    </xdr:to>
    <xdr:sp macro="" textlink="">
      <xdr:nvSpPr>
        <xdr:cNvPr id="143" name="楕円 142"/>
        <xdr:cNvSpPr/>
      </xdr:nvSpPr>
      <xdr:spPr>
        <a:xfrm>
          <a:off x="1968500" y="964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137896</xdr:rowOff>
    </xdr:from>
    <xdr:ext cx="599010" cy="259045"/>
    <xdr:sp macro="" textlink="">
      <xdr:nvSpPr>
        <xdr:cNvPr id="144" name="テキスト ボックス 143"/>
        <xdr:cNvSpPr txBox="1"/>
      </xdr:nvSpPr>
      <xdr:spPr>
        <a:xfrm>
          <a:off x="1719795" y="973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40490</xdr:rowOff>
    </xdr:from>
    <xdr:to>
      <xdr:col>6</xdr:col>
      <xdr:colOff>38100</xdr:colOff>
      <xdr:row>56</xdr:row>
      <xdr:rowOff>142090</xdr:rowOff>
    </xdr:to>
    <xdr:sp macro="" textlink="">
      <xdr:nvSpPr>
        <xdr:cNvPr id="145" name="楕円 144"/>
        <xdr:cNvSpPr/>
      </xdr:nvSpPr>
      <xdr:spPr>
        <a:xfrm>
          <a:off x="1079500" y="964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158617</xdr:rowOff>
    </xdr:from>
    <xdr:ext cx="599010" cy="259045"/>
    <xdr:sp macro="" textlink="">
      <xdr:nvSpPr>
        <xdr:cNvPr id="146" name="テキスト ボックス 145"/>
        <xdr:cNvSpPr txBox="1"/>
      </xdr:nvSpPr>
      <xdr:spPr>
        <a:xfrm>
          <a:off x="830795" y="941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21416</xdr:rowOff>
    </xdr:from>
    <xdr:to>
      <xdr:col>24</xdr:col>
      <xdr:colOff>63500</xdr:colOff>
      <xdr:row>79</xdr:row>
      <xdr:rowOff>55183</xdr:rowOff>
    </xdr:to>
    <xdr:cxnSp macro="">
      <xdr:nvCxnSpPr>
        <xdr:cNvPr id="177" name="直線コネクタ 176"/>
        <xdr:cNvCxnSpPr/>
      </xdr:nvCxnSpPr>
      <xdr:spPr>
        <a:xfrm flipV="1">
          <a:off x="3797300" y="13565966"/>
          <a:ext cx="838200" cy="3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73307</xdr:rowOff>
    </xdr:from>
    <xdr:ext cx="534377" cy="259045"/>
    <xdr:sp macro="" textlink="">
      <xdr:nvSpPr>
        <xdr:cNvPr id="178" name="維持補修費平均値テキスト"/>
        <xdr:cNvSpPr txBox="1"/>
      </xdr:nvSpPr>
      <xdr:spPr>
        <a:xfrm>
          <a:off x="4686300" y="12932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91336</xdr:rowOff>
    </xdr:from>
    <xdr:to>
      <xdr:col>19</xdr:col>
      <xdr:colOff>177800</xdr:colOff>
      <xdr:row>79</xdr:row>
      <xdr:rowOff>55183</xdr:rowOff>
    </xdr:to>
    <xdr:cxnSp macro="">
      <xdr:nvCxnSpPr>
        <xdr:cNvPr id="180" name="直線コネクタ 179"/>
        <xdr:cNvCxnSpPr/>
      </xdr:nvCxnSpPr>
      <xdr:spPr>
        <a:xfrm>
          <a:off x="2908300" y="13464436"/>
          <a:ext cx="889000" cy="13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22579</xdr:rowOff>
    </xdr:from>
    <xdr:ext cx="534377" cy="259045"/>
    <xdr:sp macro="" textlink="">
      <xdr:nvSpPr>
        <xdr:cNvPr id="182" name="テキスト ボックス 181"/>
        <xdr:cNvSpPr txBox="1"/>
      </xdr:nvSpPr>
      <xdr:spPr>
        <a:xfrm>
          <a:off x="3530111" y="1288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53648</xdr:rowOff>
    </xdr:from>
    <xdr:to>
      <xdr:col>15</xdr:col>
      <xdr:colOff>50800</xdr:colOff>
      <xdr:row>78</xdr:row>
      <xdr:rowOff>91336</xdr:rowOff>
    </xdr:to>
    <xdr:cxnSp macro="">
      <xdr:nvCxnSpPr>
        <xdr:cNvPr id="183" name="直線コネクタ 182"/>
        <xdr:cNvCxnSpPr/>
      </xdr:nvCxnSpPr>
      <xdr:spPr>
        <a:xfrm>
          <a:off x="2019300" y="13426748"/>
          <a:ext cx="889000" cy="3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90043</xdr:rowOff>
    </xdr:from>
    <xdr:to>
      <xdr:col>15</xdr:col>
      <xdr:colOff>101600</xdr:colOff>
      <xdr:row>77</xdr:row>
      <xdr:rowOff>20193</xdr:rowOff>
    </xdr:to>
    <xdr:sp macro="" textlink="">
      <xdr:nvSpPr>
        <xdr:cNvPr id="184" name="フローチャート: 判断 183"/>
        <xdr:cNvSpPr/>
      </xdr:nvSpPr>
      <xdr:spPr>
        <a:xfrm>
          <a:off x="2857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36720</xdr:rowOff>
    </xdr:from>
    <xdr:ext cx="534377" cy="259045"/>
    <xdr:sp macro="" textlink="">
      <xdr:nvSpPr>
        <xdr:cNvPr id="185" name="テキスト ボックス 184"/>
        <xdr:cNvSpPr txBox="1"/>
      </xdr:nvSpPr>
      <xdr:spPr>
        <a:xfrm>
          <a:off x="2641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53648</xdr:rowOff>
    </xdr:from>
    <xdr:to>
      <xdr:col>10</xdr:col>
      <xdr:colOff>114300</xdr:colOff>
      <xdr:row>78</xdr:row>
      <xdr:rowOff>56097</xdr:rowOff>
    </xdr:to>
    <xdr:cxnSp macro="">
      <xdr:nvCxnSpPr>
        <xdr:cNvPr id="186" name="直線コネクタ 185"/>
        <xdr:cNvCxnSpPr/>
      </xdr:nvCxnSpPr>
      <xdr:spPr>
        <a:xfrm flipV="1">
          <a:off x="1130300" y="13426748"/>
          <a:ext cx="8890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31000</xdr:rowOff>
    </xdr:from>
    <xdr:to>
      <xdr:col>10</xdr:col>
      <xdr:colOff>165100</xdr:colOff>
      <xdr:row>76</xdr:row>
      <xdr:rowOff>132600</xdr:rowOff>
    </xdr:to>
    <xdr:sp macro="" textlink="">
      <xdr:nvSpPr>
        <xdr:cNvPr id="187" name="フローチャート: 判断 186"/>
        <xdr:cNvSpPr/>
      </xdr:nvSpPr>
      <xdr:spPr>
        <a:xfrm>
          <a:off x="1968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149126</xdr:rowOff>
    </xdr:from>
    <xdr:ext cx="534377" cy="259045"/>
    <xdr:sp macro="" textlink="">
      <xdr:nvSpPr>
        <xdr:cNvPr id="188" name="テキスト ボックス 187"/>
        <xdr:cNvSpPr txBox="1"/>
      </xdr:nvSpPr>
      <xdr:spPr>
        <a:xfrm>
          <a:off x="1752111" y="1283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99448</xdr:rowOff>
    </xdr:from>
    <xdr:to>
      <xdr:col>6</xdr:col>
      <xdr:colOff>38100</xdr:colOff>
      <xdr:row>77</xdr:row>
      <xdr:rowOff>29598</xdr:rowOff>
    </xdr:to>
    <xdr:sp macro="" textlink="">
      <xdr:nvSpPr>
        <xdr:cNvPr id="189" name="フローチャート: 判断 188"/>
        <xdr:cNvSpPr/>
      </xdr:nvSpPr>
      <xdr:spPr>
        <a:xfrm>
          <a:off x="1079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46125</xdr:rowOff>
    </xdr:from>
    <xdr:ext cx="534377" cy="259045"/>
    <xdr:sp macro="" textlink="">
      <xdr:nvSpPr>
        <xdr:cNvPr id="190" name="テキスト ボックス 189"/>
        <xdr:cNvSpPr txBox="1"/>
      </xdr:nvSpPr>
      <xdr:spPr>
        <a:xfrm>
          <a:off x="863111" y="1290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142066</xdr:rowOff>
    </xdr:from>
    <xdr:to>
      <xdr:col>24</xdr:col>
      <xdr:colOff>114300</xdr:colOff>
      <xdr:row>79</xdr:row>
      <xdr:rowOff>72216</xdr:rowOff>
    </xdr:to>
    <xdr:sp macro="" textlink="">
      <xdr:nvSpPr>
        <xdr:cNvPr id="196" name="楕円 195"/>
        <xdr:cNvSpPr/>
      </xdr:nvSpPr>
      <xdr:spPr>
        <a:xfrm>
          <a:off x="4584700" y="135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56993</xdr:rowOff>
    </xdr:from>
    <xdr:ext cx="469744" cy="259045"/>
    <xdr:sp macro="" textlink="">
      <xdr:nvSpPr>
        <xdr:cNvPr id="197" name="維持補修費該当値テキスト"/>
        <xdr:cNvSpPr txBox="1"/>
      </xdr:nvSpPr>
      <xdr:spPr>
        <a:xfrm>
          <a:off x="4686300" y="1343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4383</xdr:rowOff>
    </xdr:from>
    <xdr:to>
      <xdr:col>20</xdr:col>
      <xdr:colOff>38100</xdr:colOff>
      <xdr:row>79</xdr:row>
      <xdr:rowOff>105983</xdr:rowOff>
    </xdr:to>
    <xdr:sp macro="" textlink="">
      <xdr:nvSpPr>
        <xdr:cNvPr id="198" name="楕円 197"/>
        <xdr:cNvSpPr/>
      </xdr:nvSpPr>
      <xdr:spPr>
        <a:xfrm>
          <a:off x="3746500" y="1354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97110</xdr:rowOff>
    </xdr:from>
    <xdr:ext cx="469744" cy="259045"/>
    <xdr:sp macro="" textlink="">
      <xdr:nvSpPr>
        <xdr:cNvPr id="199" name="テキスト ボックス 198"/>
        <xdr:cNvSpPr txBox="1"/>
      </xdr:nvSpPr>
      <xdr:spPr>
        <a:xfrm>
          <a:off x="3562428" y="1364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40536</xdr:rowOff>
    </xdr:from>
    <xdr:to>
      <xdr:col>15</xdr:col>
      <xdr:colOff>101600</xdr:colOff>
      <xdr:row>78</xdr:row>
      <xdr:rowOff>142136</xdr:rowOff>
    </xdr:to>
    <xdr:sp macro="" textlink="">
      <xdr:nvSpPr>
        <xdr:cNvPr id="200" name="楕円 199"/>
        <xdr:cNvSpPr/>
      </xdr:nvSpPr>
      <xdr:spPr>
        <a:xfrm>
          <a:off x="2857500" y="1341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133263</xdr:rowOff>
    </xdr:from>
    <xdr:ext cx="469744" cy="259045"/>
    <xdr:sp macro="" textlink="">
      <xdr:nvSpPr>
        <xdr:cNvPr id="201" name="テキスト ボックス 200"/>
        <xdr:cNvSpPr txBox="1"/>
      </xdr:nvSpPr>
      <xdr:spPr>
        <a:xfrm>
          <a:off x="2673428" y="1350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2848</xdr:rowOff>
    </xdr:from>
    <xdr:to>
      <xdr:col>10</xdr:col>
      <xdr:colOff>165100</xdr:colOff>
      <xdr:row>78</xdr:row>
      <xdr:rowOff>104448</xdr:rowOff>
    </xdr:to>
    <xdr:sp macro="" textlink="">
      <xdr:nvSpPr>
        <xdr:cNvPr id="202" name="楕円 201"/>
        <xdr:cNvSpPr/>
      </xdr:nvSpPr>
      <xdr:spPr>
        <a:xfrm>
          <a:off x="1968500" y="1337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95575</xdr:rowOff>
    </xdr:from>
    <xdr:ext cx="469744" cy="259045"/>
    <xdr:sp macro="" textlink="">
      <xdr:nvSpPr>
        <xdr:cNvPr id="203" name="テキスト ボックス 202"/>
        <xdr:cNvSpPr txBox="1"/>
      </xdr:nvSpPr>
      <xdr:spPr>
        <a:xfrm>
          <a:off x="1784428" y="1346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5297</xdr:rowOff>
    </xdr:from>
    <xdr:to>
      <xdr:col>6</xdr:col>
      <xdr:colOff>38100</xdr:colOff>
      <xdr:row>78</xdr:row>
      <xdr:rowOff>106897</xdr:rowOff>
    </xdr:to>
    <xdr:sp macro="" textlink="">
      <xdr:nvSpPr>
        <xdr:cNvPr id="204" name="楕円 203"/>
        <xdr:cNvSpPr/>
      </xdr:nvSpPr>
      <xdr:spPr>
        <a:xfrm>
          <a:off x="1079500" y="1337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98024</xdr:rowOff>
    </xdr:from>
    <xdr:ext cx="469744" cy="259045"/>
    <xdr:sp macro="" textlink="">
      <xdr:nvSpPr>
        <xdr:cNvPr id="205" name="テキスト ボックス 204"/>
        <xdr:cNvSpPr txBox="1"/>
      </xdr:nvSpPr>
      <xdr:spPr>
        <a:xfrm>
          <a:off x="895428" y="13471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32" name="直線コネクタ 231"/>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33" name="扶助費最小値テキスト"/>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4" name="直線コネクタ 233"/>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5" name="扶助費最大値テキスト"/>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6" name="直線コネクタ 235"/>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38953</xdr:rowOff>
    </xdr:from>
    <xdr:to>
      <xdr:col>24</xdr:col>
      <xdr:colOff>63500</xdr:colOff>
      <xdr:row>98</xdr:row>
      <xdr:rowOff>42152</xdr:rowOff>
    </xdr:to>
    <xdr:cxnSp macro="">
      <xdr:nvCxnSpPr>
        <xdr:cNvPr id="237" name="直線コネクタ 236"/>
        <xdr:cNvCxnSpPr/>
      </xdr:nvCxnSpPr>
      <xdr:spPr>
        <a:xfrm>
          <a:off x="3797300" y="16669603"/>
          <a:ext cx="838200" cy="17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52962</xdr:rowOff>
    </xdr:from>
    <xdr:ext cx="534377" cy="259045"/>
    <xdr:sp macro="" textlink="">
      <xdr:nvSpPr>
        <xdr:cNvPr id="238" name="扶助費平均値テキスト"/>
        <xdr:cNvSpPr txBox="1"/>
      </xdr:nvSpPr>
      <xdr:spPr>
        <a:xfrm>
          <a:off x="4686300" y="16340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9" name="フローチャート: 判断 238"/>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47656</xdr:rowOff>
    </xdr:from>
    <xdr:to>
      <xdr:col>19</xdr:col>
      <xdr:colOff>177800</xdr:colOff>
      <xdr:row>97</xdr:row>
      <xdr:rowOff>38953</xdr:rowOff>
    </xdr:to>
    <xdr:cxnSp macro="">
      <xdr:nvCxnSpPr>
        <xdr:cNvPr id="240" name="直線コネクタ 239"/>
        <xdr:cNvCxnSpPr/>
      </xdr:nvCxnSpPr>
      <xdr:spPr>
        <a:xfrm>
          <a:off x="2908300" y="16506856"/>
          <a:ext cx="889000" cy="16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41" name="フローチャート: 判断 240"/>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149844</xdr:rowOff>
    </xdr:from>
    <xdr:ext cx="534377" cy="259045"/>
    <xdr:sp macro="" textlink="">
      <xdr:nvSpPr>
        <xdr:cNvPr id="242" name="テキスト ボックス 241"/>
        <xdr:cNvSpPr txBox="1"/>
      </xdr:nvSpPr>
      <xdr:spPr>
        <a:xfrm>
          <a:off x="3530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47656</xdr:rowOff>
    </xdr:from>
    <xdr:to>
      <xdr:col>15</xdr:col>
      <xdr:colOff>50800</xdr:colOff>
      <xdr:row>97</xdr:row>
      <xdr:rowOff>64083</xdr:rowOff>
    </xdr:to>
    <xdr:cxnSp macro="">
      <xdr:nvCxnSpPr>
        <xdr:cNvPr id="243" name="直線コネクタ 242"/>
        <xdr:cNvCxnSpPr/>
      </xdr:nvCxnSpPr>
      <xdr:spPr>
        <a:xfrm flipV="1">
          <a:off x="2019300" y="16506856"/>
          <a:ext cx="889000" cy="18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155129</xdr:rowOff>
    </xdr:from>
    <xdr:to>
      <xdr:col>15</xdr:col>
      <xdr:colOff>101600</xdr:colOff>
      <xdr:row>97</xdr:row>
      <xdr:rowOff>85279</xdr:rowOff>
    </xdr:to>
    <xdr:sp macro="" textlink="">
      <xdr:nvSpPr>
        <xdr:cNvPr id="244" name="フローチャート: 判断 243"/>
        <xdr:cNvSpPr/>
      </xdr:nvSpPr>
      <xdr:spPr>
        <a:xfrm>
          <a:off x="2857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76406</xdr:rowOff>
    </xdr:from>
    <xdr:ext cx="534377" cy="259045"/>
    <xdr:sp macro="" textlink="">
      <xdr:nvSpPr>
        <xdr:cNvPr id="245" name="テキスト ボックス 244"/>
        <xdr:cNvSpPr txBox="1"/>
      </xdr:nvSpPr>
      <xdr:spPr>
        <a:xfrm>
          <a:off x="2641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64083</xdr:rowOff>
    </xdr:from>
    <xdr:to>
      <xdr:col>10</xdr:col>
      <xdr:colOff>114300</xdr:colOff>
      <xdr:row>97</xdr:row>
      <xdr:rowOff>142394</xdr:rowOff>
    </xdr:to>
    <xdr:cxnSp macro="">
      <xdr:nvCxnSpPr>
        <xdr:cNvPr id="246" name="直線コネクタ 245"/>
        <xdr:cNvCxnSpPr/>
      </xdr:nvCxnSpPr>
      <xdr:spPr>
        <a:xfrm flipV="1">
          <a:off x="1130300" y="16694733"/>
          <a:ext cx="889000" cy="7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10833</xdr:rowOff>
    </xdr:from>
    <xdr:to>
      <xdr:col>10</xdr:col>
      <xdr:colOff>165100</xdr:colOff>
      <xdr:row>97</xdr:row>
      <xdr:rowOff>112433</xdr:rowOff>
    </xdr:to>
    <xdr:sp macro="" textlink="">
      <xdr:nvSpPr>
        <xdr:cNvPr id="247" name="フローチャート: 判断 246"/>
        <xdr:cNvSpPr/>
      </xdr:nvSpPr>
      <xdr:spPr>
        <a:xfrm>
          <a:off x="1968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128960</xdr:rowOff>
    </xdr:from>
    <xdr:ext cx="534377" cy="259045"/>
    <xdr:sp macro="" textlink="">
      <xdr:nvSpPr>
        <xdr:cNvPr id="248" name="テキスト ボックス 247"/>
        <xdr:cNvSpPr txBox="1"/>
      </xdr:nvSpPr>
      <xdr:spPr>
        <a:xfrm>
          <a:off x="1752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122472</xdr:rowOff>
    </xdr:from>
    <xdr:to>
      <xdr:col>6</xdr:col>
      <xdr:colOff>38100</xdr:colOff>
      <xdr:row>98</xdr:row>
      <xdr:rowOff>52622</xdr:rowOff>
    </xdr:to>
    <xdr:sp macro="" textlink="">
      <xdr:nvSpPr>
        <xdr:cNvPr id="249" name="フローチャート: 判断 248"/>
        <xdr:cNvSpPr/>
      </xdr:nvSpPr>
      <xdr:spPr>
        <a:xfrm>
          <a:off x="1079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43749</xdr:rowOff>
    </xdr:from>
    <xdr:ext cx="534377" cy="259045"/>
    <xdr:sp macro="" textlink="">
      <xdr:nvSpPr>
        <xdr:cNvPr id="250" name="テキスト ボックス 249"/>
        <xdr:cNvSpPr txBox="1"/>
      </xdr:nvSpPr>
      <xdr:spPr>
        <a:xfrm>
          <a:off x="863111" y="1684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162802</xdr:rowOff>
    </xdr:from>
    <xdr:to>
      <xdr:col>24</xdr:col>
      <xdr:colOff>114300</xdr:colOff>
      <xdr:row>98</xdr:row>
      <xdr:rowOff>92952</xdr:rowOff>
    </xdr:to>
    <xdr:sp macro="" textlink="">
      <xdr:nvSpPr>
        <xdr:cNvPr id="256" name="楕円 255"/>
        <xdr:cNvSpPr/>
      </xdr:nvSpPr>
      <xdr:spPr>
        <a:xfrm>
          <a:off x="4584700" y="1679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141229</xdr:rowOff>
    </xdr:from>
    <xdr:ext cx="534377" cy="259045"/>
    <xdr:sp macro="" textlink="">
      <xdr:nvSpPr>
        <xdr:cNvPr id="257" name="扶助費該当値テキスト"/>
        <xdr:cNvSpPr txBox="1"/>
      </xdr:nvSpPr>
      <xdr:spPr>
        <a:xfrm>
          <a:off x="4686300" y="167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159603</xdr:rowOff>
    </xdr:from>
    <xdr:to>
      <xdr:col>20</xdr:col>
      <xdr:colOff>38100</xdr:colOff>
      <xdr:row>97</xdr:row>
      <xdr:rowOff>89753</xdr:rowOff>
    </xdr:to>
    <xdr:sp macro="" textlink="">
      <xdr:nvSpPr>
        <xdr:cNvPr id="258" name="楕円 257"/>
        <xdr:cNvSpPr/>
      </xdr:nvSpPr>
      <xdr:spPr>
        <a:xfrm>
          <a:off x="3746500" y="1661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80880</xdr:rowOff>
    </xdr:from>
    <xdr:ext cx="534377" cy="259045"/>
    <xdr:sp macro="" textlink="">
      <xdr:nvSpPr>
        <xdr:cNvPr id="259" name="テキスト ボックス 258"/>
        <xdr:cNvSpPr txBox="1"/>
      </xdr:nvSpPr>
      <xdr:spPr>
        <a:xfrm>
          <a:off x="3530111" y="1671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168306</xdr:rowOff>
    </xdr:from>
    <xdr:to>
      <xdr:col>15</xdr:col>
      <xdr:colOff>101600</xdr:colOff>
      <xdr:row>96</xdr:row>
      <xdr:rowOff>98456</xdr:rowOff>
    </xdr:to>
    <xdr:sp macro="" textlink="">
      <xdr:nvSpPr>
        <xdr:cNvPr id="260" name="楕円 259"/>
        <xdr:cNvSpPr/>
      </xdr:nvSpPr>
      <xdr:spPr>
        <a:xfrm>
          <a:off x="2857500" y="1645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114983</xdr:rowOff>
    </xdr:from>
    <xdr:ext cx="534377" cy="259045"/>
    <xdr:sp macro="" textlink="">
      <xdr:nvSpPr>
        <xdr:cNvPr id="261" name="テキスト ボックス 260"/>
        <xdr:cNvSpPr txBox="1"/>
      </xdr:nvSpPr>
      <xdr:spPr>
        <a:xfrm>
          <a:off x="2641111" y="162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13283</xdr:rowOff>
    </xdr:from>
    <xdr:to>
      <xdr:col>10</xdr:col>
      <xdr:colOff>165100</xdr:colOff>
      <xdr:row>97</xdr:row>
      <xdr:rowOff>114883</xdr:rowOff>
    </xdr:to>
    <xdr:sp macro="" textlink="">
      <xdr:nvSpPr>
        <xdr:cNvPr id="262" name="楕円 261"/>
        <xdr:cNvSpPr/>
      </xdr:nvSpPr>
      <xdr:spPr>
        <a:xfrm>
          <a:off x="1968500" y="1664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106010</xdr:rowOff>
    </xdr:from>
    <xdr:ext cx="534377" cy="259045"/>
    <xdr:sp macro="" textlink="">
      <xdr:nvSpPr>
        <xdr:cNvPr id="263" name="テキスト ボックス 262"/>
        <xdr:cNvSpPr txBox="1"/>
      </xdr:nvSpPr>
      <xdr:spPr>
        <a:xfrm>
          <a:off x="1752111" y="1673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91594</xdr:rowOff>
    </xdr:from>
    <xdr:to>
      <xdr:col>6</xdr:col>
      <xdr:colOff>38100</xdr:colOff>
      <xdr:row>98</xdr:row>
      <xdr:rowOff>21744</xdr:rowOff>
    </xdr:to>
    <xdr:sp macro="" textlink="">
      <xdr:nvSpPr>
        <xdr:cNvPr id="264" name="楕円 263"/>
        <xdr:cNvSpPr/>
      </xdr:nvSpPr>
      <xdr:spPr>
        <a:xfrm>
          <a:off x="1079500" y="1672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38271</xdr:rowOff>
    </xdr:from>
    <xdr:ext cx="534377" cy="259045"/>
    <xdr:sp macro="" textlink="">
      <xdr:nvSpPr>
        <xdr:cNvPr id="265" name="テキスト ボックス 264"/>
        <xdr:cNvSpPr txBox="1"/>
      </xdr:nvSpPr>
      <xdr:spPr>
        <a:xfrm>
          <a:off x="863111" y="1649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9" name="直線コネクタ 288"/>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90" name="補助費等最小値テキスト"/>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91" name="直線コネクタ 290"/>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2" name="補助費等最大値テキスト"/>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3" name="直線コネクタ 292"/>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100674</xdr:rowOff>
    </xdr:from>
    <xdr:to>
      <xdr:col>55</xdr:col>
      <xdr:colOff>0</xdr:colOff>
      <xdr:row>35</xdr:row>
      <xdr:rowOff>124864</xdr:rowOff>
    </xdr:to>
    <xdr:cxnSp macro="">
      <xdr:nvCxnSpPr>
        <xdr:cNvPr id="294" name="直線コネクタ 293"/>
        <xdr:cNvCxnSpPr/>
      </xdr:nvCxnSpPr>
      <xdr:spPr>
        <a:xfrm>
          <a:off x="9639300" y="6101424"/>
          <a:ext cx="838200" cy="2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101590</xdr:rowOff>
    </xdr:from>
    <xdr:ext cx="599010" cy="259045"/>
    <xdr:sp macro="" textlink="">
      <xdr:nvSpPr>
        <xdr:cNvPr id="295" name="補助費等平均値テキスト"/>
        <xdr:cNvSpPr txBox="1"/>
      </xdr:nvSpPr>
      <xdr:spPr>
        <a:xfrm>
          <a:off x="10528300" y="6102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6" name="フローチャート: 判断 295"/>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100674</xdr:rowOff>
    </xdr:from>
    <xdr:to>
      <xdr:col>50</xdr:col>
      <xdr:colOff>114300</xdr:colOff>
      <xdr:row>36</xdr:row>
      <xdr:rowOff>25137</xdr:rowOff>
    </xdr:to>
    <xdr:cxnSp macro="">
      <xdr:nvCxnSpPr>
        <xdr:cNvPr id="297" name="直線コネクタ 296"/>
        <xdr:cNvCxnSpPr/>
      </xdr:nvCxnSpPr>
      <xdr:spPr>
        <a:xfrm flipV="1">
          <a:off x="8750300" y="6101424"/>
          <a:ext cx="889000" cy="9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8" name="フローチャート: 判断 297"/>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63780</xdr:rowOff>
    </xdr:from>
    <xdr:ext cx="599010" cy="259045"/>
    <xdr:sp macro="" textlink="">
      <xdr:nvSpPr>
        <xdr:cNvPr id="299" name="テキスト ボックス 298"/>
        <xdr:cNvSpPr txBox="1"/>
      </xdr:nvSpPr>
      <xdr:spPr>
        <a:xfrm>
          <a:off x="9339795" y="623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25137</xdr:rowOff>
    </xdr:from>
    <xdr:to>
      <xdr:col>45</xdr:col>
      <xdr:colOff>177800</xdr:colOff>
      <xdr:row>36</xdr:row>
      <xdr:rowOff>135879</xdr:rowOff>
    </xdr:to>
    <xdr:cxnSp macro="">
      <xdr:nvCxnSpPr>
        <xdr:cNvPr id="300" name="直線コネクタ 299"/>
        <xdr:cNvCxnSpPr/>
      </xdr:nvCxnSpPr>
      <xdr:spPr>
        <a:xfrm flipV="1">
          <a:off x="7861300" y="6197337"/>
          <a:ext cx="889000" cy="11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301" name="フローチャート: 判断 300"/>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81154</xdr:rowOff>
    </xdr:from>
    <xdr:ext cx="599010" cy="259045"/>
    <xdr:sp macro="" textlink="">
      <xdr:nvSpPr>
        <xdr:cNvPr id="302" name="テキスト ボックス 301"/>
        <xdr:cNvSpPr txBox="1"/>
      </xdr:nvSpPr>
      <xdr:spPr>
        <a:xfrm>
          <a:off x="8450795"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135879</xdr:rowOff>
    </xdr:from>
    <xdr:to>
      <xdr:col>41</xdr:col>
      <xdr:colOff>50800</xdr:colOff>
      <xdr:row>36</xdr:row>
      <xdr:rowOff>148528</xdr:rowOff>
    </xdr:to>
    <xdr:cxnSp macro="">
      <xdr:nvCxnSpPr>
        <xdr:cNvPr id="303" name="直線コネクタ 302"/>
        <xdr:cNvCxnSpPr/>
      </xdr:nvCxnSpPr>
      <xdr:spPr>
        <a:xfrm flipV="1">
          <a:off x="6972300" y="6308079"/>
          <a:ext cx="8890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28923</xdr:rowOff>
    </xdr:from>
    <xdr:to>
      <xdr:col>41</xdr:col>
      <xdr:colOff>101600</xdr:colOff>
      <xdr:row>36</xdr:row>
      <xdr:rowOff>130523</xdr:rowOff>
    </xdr:to>
    <xdr:sp macro="" textlink="">
      <xdr:nvSpPr>
        <xdr:cNvPr id="304" name="フローチャート: 判断 303"/>
        <xdr:cNvSpPr/>
      </xdr:nvSpPr>
      <xdr:spPr>
        <a:xfrm>
          <a:off x="7810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147050</xdr:rowOff>
    </xdr:from>
    <xdr:ext cx="599010" cy="259045"/>
    <xdr:sp macro="" textlink="">
      <xdr:nvSpPr>
        <xdr:cNvPr id="305" name="テキスト ボックス 304"/>
        <xdr:cNvSpPr txBox="1"/>
      </xdr:nvSpPr>
      <xdr:spPr>
        <a:xfrm>
          <a:off x="7561795"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77360</xdr:rowOff>
    </xdr:from>
    <xdr:to>
      <xdr:col>36</xdr:col>
      <xdr:colOff>165100</xdr:colOff>
      <xdr:row>37</xdr:row>
      <xdr:rowOff>7510</xdr:rowOff>
    </xdr:to>
    <xdr:sp macro="" textlink="">
      <xdr:nvSpPr>
        <xdr:cNvPr id="306" name="フローチャート: 判断 305"/>
        <xdr:cNvSpPr/>
      </xdr:nvSpPr>
      <xdr:spPr>
        <a:xfrm>
          <a:off x="6921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24037</xdr:rowOff>
    </xdr:from>
    <xdr:ext cx="599010" cy="259045"/>
    <xdr:sp macro="" textlink="">
      <xdr:nvSpPr>
        <xdr:cNvPr id="307" name="テキスト ボックス 306"/>
        <xdr:cNvSpPr txBox="1"/>
      </xdr:nvSpPr>
      <xdr:spPr>
        <a:xfrm>
          <a:off x="6672795"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74064</xdr:rowOff>
    </xdr:from>
    <xdr:to>
      <xdr:col>55</xdr:col>
      <xdr:colOff>50800</xdr:colOff>
      <xdr:row>36</xdr:row>
      <xdr:rowOff>4214</xdr:rowOff>
    </xdr:to>
    <xdr:sp macro="" textlink="">
      <xdr:nvSpPr>
        <xdr:cNvPr id="313" name="楕円 312"/>
        <xdr:cNvSpPr/>
      </xdr:nvSpPr>
      <xdr:spPr>
        <a:xfrm>
          <a:off x="10426700" y="607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96941</xdr:rowOff>
    </xdr:from>
    <xdr:ext cx="599010" cy="259045"/>
    <xdr:sp macro="" textlink="">
      <xdr:nvSpPr>
        <xdr:cNvPr id="314" name="補助費等該当値テキスト"/>
        <xdr:cNvSpPr txBox="1"/>
      </xdr:nvSpPr>
      <xdr:spPr>
        <a:xfrm>
          <a:off x="10528300" y="5926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49874</xdr:rowOff>
    </xdr:from>
    <xdr:to>
      <xdr:col>50</xdr:col>
      <xdr:colOff>165100</xdr:colOff>
      <xdr:row>35</xdr:row>
      <xdr:rowOff>151474</xdr:rowOff>
    </xdr:to>
    <xdr:sp macro="" textlink="">
      <xdr:nvSpPr>
        <xdr:cNvPr id="315" name="楕円 314"/>
        <xdr:cNvSpPr/>
      </xdr:nvSpPr>
      <xdr:spPr>
        <a:xfrm>
          <a:off x="9588500" y="605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168001</xdr:rowOff>
    </xdr:from>
    <xdr:ext cx="599010" cy="259045"/>
    <xdr:sp macro="" textlink="">
      <xdr:nvSpPr>
        <xdr:cNvPr id="316" name="テキスト ボックス 315"/>
        <xdr:cNvSpPr txBox="1"/>
      </xdr:nvSpPr>
      <xdr:spPr>
        <a:xfrm>
          <a:off x="9339795" y="582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145787</xdr:rowOff>
    </xdr:from>
    <xdr:to>
      <xdr:col>46</xdr:col>
      <xdr:colOff>38100</xdr:colOff>
      <xdr:row>36</xdr:row>
      <xdr:rowOff>75937</xdr:rowOff>
    </xdr:to>
    <xdr:sp macro="" textlink="">
      <xdr:nvSpPr>
        <xdr:cNvPr id="317" name="楕円 316"/>
        <xdr:cNvSpPr/>
      </xdr:nvSpPr>
      <xdr:spPr>
        <a:xfrm>
          <a:off x="8699500" y="614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92464</xdr:rowOff>
    </xdr:from>
    <xdr:ext cx="599010" cy="259045"/>
    <xdr:sp macro="" textlink="">
      <xdr:nvSpPr>
        <xdr:cNvPr id="318" name="テキスト ボックス 317"/>
        <xdr:cNvSpPr txBox="1"/>
      </xdr:nvSpPr>
      <xdr:spPr>
        <a:xfrm>
          <a:off x="8450795" y="5921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85079</xdr:rowOff>
    </xdr:from>
    <xdr:to>
      <xdr:col>41</xdr:col>
      <xdr:colOff>101600</xdr:colOff>
      <xdr:row>37</xdr:row>
      <xdr:rowOff>15229</xdr:rowOff>
    </xdr:to>
    <xdr:sp macro="" textlink="">
      <xdr:nvSpPr>
        <xdr:cNvPr id="319" name="楕円 318"/>
        <xdr:cNvSpPr/>
      </xdr:nvSpPr>
      <xdr:spPr>
        <a:xfrm>
          <a:off x="7810500" y="625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6356</xdr:rowOff>
    </xdr:from>
    <xdr:ext cx="599010" cy="259045"/>
    <xdr:sp macro="" textlink="">
      <xdr:nvSpPr>
        <xdr:cNvPr id="320" name="テキスト ボックス 319"/>
        <xdr:cNvSpPr txBox="1"/>
      </xdr:nvSpPr>
      <xdr:spPr>
        <a:xfrm>
          <a:off x="7561795" y="635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97728</xdr:rowOff>
    </xdr:from>
    <xdr:to>
      <xdr:col>36</xdr:col>
      <xdr:colOff>165100</xdr:colOff>
      <xdr:row>37</xdr:row>
      <xdr:rowOff>27878</xdr:rowOff>
    </xdr:to>
    <xdr:sp macro="" textlink="">
      <xdr:nvSpPr>
        <xdr:cNvPr id="321" name="楕円 320"/>
        <xdr:cNvSpPr/>
      </xdr:nvSpPr>
      <xdr:spPr>
        <a:xfrm>
          <a:off x="6921500" y="62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19005</xdr:rowOff>
    </xdr:from>
    <xdr:ext cx="599010" cy="259045"/>
    <xdr:sp macro="" textlink="">
      <xdr:nvSpPr>
        <xdr:cNvPr id="322" name="テキスト ボックス 321"/>
        <xdr:cNvSpPr txBox="1"/>
      </xdr:nvSpPr>
      <xdr:spPr>
        <a:xfrm>
          <a:off x="6672795" y="6362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8" name="直線コネクタ 347"/>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9" name="普通建設事業費最小値テキスト"/>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50" name="直線コネクタ 349"/>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51" name="普通建設事業費最大値テキスト"/>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2" name="直線コネクタ 351"/>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90931</xdr:rowOff>
    </xdr:from>
    <xdr:to>
      <xdr:col>55</xdr:col>
      <xdr:colOff>0</xdr:colOff>
      <xdr:row>58</xdr:row>
      <xdr:rowOff>125854</xdr:rowOff>
    </xdr:to>
    <xdr:cxnSp macro="">
      <xdr:nvCxnSpPr>
        <xdr:cNvPr id="353" name="直線コネクタ 352"/>
        <xdr:cNvCxnSpPr/>
      </xdr:nvCxnSpPr>
      <xdr:spPr>
        <a:xfrm flipV="1">
          <a:off x="9639300" y="10035031"/>
          <a:ext cx="838200" cy="3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21567</xdr:rowOff>
    </xdr:from>
    <xdr:ext cx="599010" cy="259045"/>
    <xdr:sp macro="" textlink="">
      <xdr:nvSpPr>
        <xdr:cNvPr id="354" name="普通建設事業費平均値テキスト"/>
        <xdr:cNvSpPr txBox="1"/>
      </xdr:nvSpPr>
      <xdr:spPr>
        <a:xfrm>
          <a:off x="10528300" y="9794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5" name="フローチャート: 判断 354"/>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125854</xdr:rowOff>
    </xdr:from>
    <xdr:to>
      <xdr:col>50</xdr:col>
      <xdr:colOff>114300</xdr:colOff>
      <xdr:row>58</xdr:row>
      <xdr:rowOff>165065</xdr:rowOff>
    </xdr:to>
    <xdr:cxnSp macro="">
      <xdr:nvCxnSpPr>
        <xdr:cNvPr id="356" name="直線コネクタ 355"/>
        <xdr:cNvCxnSpPr/>
      </xdr:nvCxnSpPr>
      <xdr:spPr>
        <a:xfrm flipV="1">
          <a:off x="8750300" y="10069954"/>
          <a:ext cx="889000" cy="3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7" name="フローチャート: 判断 356"/>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153831</xdr:rowOff>
    </xdr:from>
    <xdr:ext cx="599010" cy="259045"/>
    <xdr:sp macro="" textlink="">
      <xdr:nvSpPr>
        <xdr:cNvPr id="358" name="テキスト ボックス 357"/>
        <xdr:cNvSpPr txBox="1"/>
      </xdr:nvSpPr>
      <xdr:spPr>
        <a:xfrm>
          <a:off x="9339795" y="975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4853</xdr:rowOff>
    </xdr:from>
    <xdr:to>
      <xdr:col>45</xdr:col>
      <xdr:colOff>177800</xdr:colOff>
      <xdr:row>58</xdr:row>
      <xdr:rowOff>165065</xdr:rowOff>
    </xdr:to>
    <xdr:cxnSp macro="">
      <xdr:nvCxnSpPr>
        <xdr:cNvPr id="359" name="直線コネクタ 358"/>
        <xdr:cNvCxnSpPr/>
      </xdr:nvCxnSpPr>
      <xdr:spPr>
        <a:xfrm>
          <a:off x="7861300" y="9948953"/>
          <a:ext cx="889000" cy="16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60" name="フローチャート: 判断 359"/>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161097</xdr:rowOff>
    </xdr:from>
    <xdr:ext cx="599010" cy="259045"/>
    <xdr:sp macro="" textlink="">
      <xdr:nvSpPr>
        <xdr:cNvPr id="361" name="テキスト ボックス 360"/>
        <xdr:cNvSpPr txBox="1"/>
      </xdr:nvSpPr>
      <xdr:spPr>
        <a:xfrm>
          <a:off x="8450795" y="976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148318</xdr:rowOff>
    </xdr:from>
    <xdr:to>
      <xdr:col>41</xdr:col>
      <xdr:colOff>50800</xdr:colOff>
      <xdr:row>58</xdr:row>
      <xdr:rowOff>4853</xdr:rowOff>
    </xdr:to>
    <xdr:cxnSp macro="">
      <xdr:nvCxnSpPr>
        <xdr:cNvPr id="362" name="直線コネクタ 361"/>
        <xdr:cNvCxnSpPr/>
      </xdr:nvCxnSpPr>
      <xdr:spPr>
        <a:xfrm>
          <a:off x="6972300" y="9920968"/>
          <a:ext cx="889000" cy="2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28294</xdr:rowOff>
    </xdr:from>
    <xdr:to>
      <xdr:col>41</xdr:col>
      <xdr:colOff>101600</xdr:colOff>
      <xdr:row>58</xdr:row>
      <xdr:rowOff>129894</xdr:rowOff>
    </xdr:to>
    <xdr:sp macro="" textlink="">
      <xdr:nvSpPr>
        <xdr:cNvPr id="363" name="フローチャート: 判断 362"/>
        <xdr:cNvSpPr/>
      </xdr:nvSpPr>
      <xdr:spPr>
        <a:xfrm>
          <a:off x="7810500" y="997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121021</xdr:rowOff>
    </xdr:from>
    <xdr:ext cx="599010" cy="259045"/>
    <xdr:sp macro="" textlink="">
      <xdr:nvSpPr>
        <xdr:cNvPr id="364" name="テキスト ボックス 363"/>
        <xdr:cNvSpPr txBox="1"/>
      </xdr:nvSpPr>
      <xdr:spPr>
        <a:xfrm>
          <a:off x="7561795" y="1006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29478</xdr:rowOff>
    </xdr:from>
    <xdr:to>
      <xdr:col>36</xdr:col>
      <xdr:colOff>165100</xdr:colOff>
      <xdr:row>58</xdr:row>
      <xdr:rowOff>131078</xdr:rowOff>
    </xdr:to>
    <xdr:sp macro="" textlink="">
      <xdr:nvSpPr>
        <xdr:cNvPr id="365" name="フローチャート: 判断 364"/>
        <xdr:cNvSpPr/>
      </xdr:nvSpPr>
      <xdr:spPr>
        <a:xfrm>
          <a:off x="6921500" y="997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122205</xdr:rowOff>
    </xdr:from>
    <xdr:ext cx="599010" cy="259045"/>
    <xdr:sp macro="" textlink="">
      <xdr:nvSpPr>
        <xdr:cNvPr id="366" name="テキスト ボックス 365"/>
        <xdr:cNvSpPr txBox="1"/>
      </xdr:nvSpPr>
      <xdr:spPr>
        <a:xfrm>
          <a:off x="6672795" y="1006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40131</xdr:rowOff>
    </xdr:from>
    <xdr:to>
      <xdr:col>55</xdr:col>
      <xdr:colOff>50800</xdr:colOff>
      <xdr:row>58</xdr:row>
      <xdr:rowOff>141731</xdr:rowOff>
    </xdr:to>
    <xdr:sp macro="" textlink="">
      <xdr:nvSpPr>
        <xdr:cNvPr id="372" name="楕円 371"/>
        <xdr:cNvSpPr/>
      </xdr:nvSpPr>
      <xdr:spPr>
        <a:xfrm>
          <a:off x="10426700" y="998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18558</xdr:rowOff>
    </xdr:from>
    <xdr:ext cx="599010" cy="259045"/>
    <xdr:sp macro="" textlink="">
      <xdr:nvSpPr>
        <xdr:cNvPr id="373" name="普通建設事業費該当値テキスト"/>
        <xdr:cNvSpPr txBox="1"/>
      </xdr:nvSpPr>
      <xdr:spPr>
        <a:xfrm>
          <a:off x="10528300" y="9962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75054</xdr:rowOff>
    </xdr:from>
    <xdr:to>
      <xdr:col>50</xdr:col>
      <xdr:colOff>165100</xdr:colOff>
      <xdr:row>59</xdr:row>
      <xdr:rowOff>5204</xdr:rowOff>
    </xdr:to>
    <xdr:sp macro="" textlink="">
      <xdr:nvSpPr>
        <xdr:cNvPr id="374" name="楕円 373"/>
        <xdr:cNvSpPr/>
      </xdr:nvSpPr>
      <xdr:spPr>
        <a:xfrm>
          <a:off x="9588500" y="1001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167781</xdr:rowOff>
    </xdr:from>
    <xdr:ext cx="599010" cy="259045"/>
    <xdr:sp macro="" textlink="">
      <xdr:nvSpPr>
        <xdr:cNvPr id="375" name="テキスト ボックス 374"/>
        <xdr:cNvSpPr txBox="1"/>
      </xdr:nvSpPr>
      <xdr:spPr>
        <a:xfrm>
          <a:off x="9339795" y="10111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114265</xdr:rowOff>
    </xdr:from>
    <xdr:to>
      <xdr:col>46</xdr:col>
      <xdr:colOff>38100</xdr:colOff>
      <xdr:row>59</xdr:row>
      <xdr:rowOff>44415</xdr:rowOff>
    </xdr:to>
    <xdr:sp macro="" textlink="">
      <xdr:nvSpPr>
        <xdr:cNvPr id="376" name="楕円 375"/>
        <xdr:cNvSpPr/>
      </xdr:nvSpPr>
      <xdr:spPr>
        <a:xfrm>
          <a:off x="8699500" y="1005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35542</xdr:rowOff>
    </xdr:from>
    <xdr:ext cx="534377" cy="259045"/>
    <xdr:sp macro="" textlink="">
      <xdr:nvSpPr>
        <xdr:cNvPr id="377" name="テキスト ボックス 376"/>
        <xdr:cNvSpPr txBox="1"/>
      </xdr:nvSpPr>
      <xdr:spPr>
        <a:xfrm>
          <a:off x="8483111" y="1015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125503</xdr:rowOff>
    </xdr:from>
    <xdr:to>
      <xdr:col>41</xdr:col>
      <xdr:colOff>101600</xdr:colOff>
      <xdr:row>58</xdr:row>
      <xdr:rowOff>55653</xdr:rowOff>
    </xdr:to>
    <xdr:sp macro="" textlink="">
      <xdr:nvSpPr>
        <xdr:cNvPr id="378" name="楕円 377"/>
        <xdr:cNvSpPr/>
      </xdr:nvSpPr>
      <xdr:spPr>
        <a:xfrm>
          <a:off x="7810500" y="989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72180</xdr:rowOff>
    </xdr:from>
    <xdr:ext cx="599010" cy="259045"/>
    <xdr:sp macro="" textlink="">
      <xdr:nvSpPr>
        <xdr:cNvPr id="379" name="テキスト ボックス 378"/>
        <xdr:cNvSpPr txBox="1"/>
      </xdr:nvSpPr>
      <xdr:spPr>
        <a:xfrm>
          <a:off x="7561795" y="9673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97518</xdr:rowOff>
    </xdr:from>
    <xdr:to>
      <xdr:col>36</xdr:col>
      <xdr:colOff>165100</xdr:colOff>
      <xdr:row>58</xdr:row>
      <xdr:rowOff>27668</xdr:rowOff>
    </xdr:to>
    <xdr:sp macro="" textlink="">
      <xdr:nvSpPr>
        <xdr:cNvPr id="380" name="楕円 379"/>
        <xdr:cNvSpPr/>
      </xdr:nvSpPr>
      <xdr:spPr>
        <a:xfrm>
          <a:off x="6921500" y="987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44195</xdr:rowOff>
    </xdr:from>
    <xdr:ext cx="599010" cy="259045"/>
    <xdr:sp macro="" textlink="">
      <xdr:nvSpPr>
        <xdr:cNvPr id="381" name="テキスト ボックス 380"/>
        <xdr:cNvSpPr txBox="1"/>
      </xdr:nvSpPr>
      <xdr:spPr>
        <a:xfrm>
          <a:off x="6672795" y="9645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5" name="直線コネクタ 404"/>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8" name="普通建設事業費 （ うち新規整備　）最大値テキスト"/>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9" name="直線コネクタ 408"/>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127310</xdr:rowOff>
    </xdr:from>
    <xdr:to>
      <xdr:col>55</xdr:col>
      <xdr:colOff>0</xdr:colOff>
      <xdr:row>78</xdr:row>
      <xdr:rowOff>166139</xdr:rowOff>
    </xdr:to>
    <xdr:cxnSp macro="">
      <xdr:nvCxnSpPr>
        <xdr:cNvPr id="410" name="直線コネクタ 409"/>
        <xdr:cNvCxnSpPr/>
      </xdr:nvCxnSpPr>
      <xdr:spPr>
        <a:xfrm>
          <a:off x="9639300" y="13500410"/>
          <a:ext cx="838200" cy="3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100832</xdr:rowOff>
    </xdr:from>
    <xdr:ext cx="534377" cy="259045"/>
    <xdr:sp macro="" textlink="">
      <xdr:nvSpPr>
        <xdr:cNvPr id="411" name="普通建設事業費 （ うち新規整備　）平均値テキスト"/>
        <xdr:cNvSpPr txBox="1"/>
      </xdr:nvSpPr>
      <xdr:spPr>
        <a:xfrm>
          <a:off x="10528300" y="13302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2" name="フローチャート: 判断 411"/>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127310</xdr:rowOff>
    </xdr:from>
    <xdr:to>
      <xdr:col>50</xdr:col>
      <xdr:colOff>114300</xdr:colOff>
      <xdr:row>78</xdr:row>
      <xdr:rowOff>151485</xdr:rowOff>
    </xdr:to>
    <xdr:cxnSp macro="">
      <xdr:nvCxnSpPr>
        <xdr:cNvPr id="413" name="直線コネクタ 412"/>
        <xdr:cNvCxnSpPr/>
      </xdr:nvCxnSpPr>
      <xdr:spPr>
        <a:xfrm flipV="1">
          <a:off x="8750300" y="13500410"/>
          <a:ext cx="889000" cy="2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4" name="フローチャート: 判断 413"/>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16691</xdr:rowOff>
    </xdr:from>
    <xdr:ext cx="534377" cy="259045"/>
    <xdr:sp macro="" textlink="">
      <xdr:nvSpPr>
        <xdr:cNvPr id="415" name="テキスト ボックス 414"/>
        <xdr:cNvSpPr txBox="1"/>
      </xdr:nvSpPr>
      <xdr:spPr>
        <a:xfrm>
          <a:off x="9372111" y="1356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150707</xdr:rowOff>
    </xdr:from>
    <xdr:to>
      <xdr:col>45</xdr:col>
      <xdr:colOff>177800</xdr:colOff>
      <xdr:row>78</xdr:row>
      <xdr:rowOff>151485</xdr:rowOff>
    </xdr:to>
    <xdr:cxnSp macro="">
      <xdr:nvCxnSpPr>
        <xdr:cNvPr id="416" name="直線コネクタ 415"/>
        <xdr:cNvCxnSpPr/>
      </xdr:nvCxnSpPr>
      <xdr:spPr>
        <a:xfrm>
          <a:off x="7861300" y="13352357"/>
          <a:ext cx="889000" cy="17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7" name="フローチャート: 判断 416"/>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22120</xdr:rowOff>
    </xdr:from>
    <xdr:ext cx="534377" cy="259045"/>
    <xdr:sp macro="" textlink="">
      <xdr:nvSpPr>
        <xdr:cNvPr id="418" name="テキスト ボックス 417"/>
        <xdr:cNvSpPr txBox="1"/>
      </xdr:nvSpPr>
      <xdr:spPr>
        <a:xfrm>
          <a:off x="8483111" y="1322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71555</xdr:rowOff>
    </xdr:from>
    <xdr:to>
      <xdr:col>41</xdr:col>
      <xdr:colOff>101600</xdr:colOff>
      <xdr:row>79</xdr:row>
      <xdr:rowOff>1705</xdr:rowOff>
    </xdr:to>
    <xdr:sp macro="" textlink="">
      <xdr:nvSpPr>
        <xdr:cNvPr id="419" name="フローチャート: 判断 418"/>
        <xdr:cNvSpPr/>
      </xdr:nvSpPr>
      <xdr:spPr>
        <a:xfrm>
          <a:off x="7810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164282</xdr:rowOff>
    </xdr:from>
    <xdr:ext cx="534377" cy="259045"/>
    <xdr:sp macro="" textlink="">
      <xdr:nvSpPr>
        <xdr:cNvPr id="420" name="テキスト ボックス 419"/>
        <xdr:cNvSpPr txBox="1"/>
      </xdr:nvSpPr>
      <xdr:spPr>
        <a:xfrm>
          <a:off x="7594111" y="1353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115339</xdr:rowOff>
    </xdr:from>
    <xdr:to>
      <xdr:col>55</xdr:col>
      <xdr:colOff>50800</xdr:colOff>
      <xdr:row>79</xdr:row>
      <xdr:rowOff>45489</xdr:rowOff>
    </xdr:to>
    <xdr:sp macro="" textlink="">
      <xdr:nvSpPr>
        <xdr:cNvPr id="426" name="楕円 425"/>
        <xdr:cNvSpPr/>
      </xdr:nvSpPr>
      <xdr:spPr>
        <a:xfrm>
          <a:off x="10426700" y="1348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56382</xdr:rowOff>
    </xdr:from>
    <xdr:ext cx="534377" cy="259045"/>
    <xdr:sp macro="" textlink="">
      <xdr:nvSpPr>
        <xdr:cNvPr id="427" name="普通建設事業費 （ うち新規整備　）該当値テキスト"/>
        <xdr:cNvSpPr txBox="1"/>
      </xdr:nvSpPr>
      <xdr:spPr>
        <a:xfrm>
          <a:off x="10528300" y="1342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76510</xdr:rowOff>
    </xdr:from>
    <xdr:to>
      <xdr:col>50</xdr:col>
      <xdr:colOff>165100</xdr:colOff>
      <xdr:row>79</xdr:row>
      <xdr:rowOff>6660</xdr:rowOff>
    </xdr:to>
    <xdr:sp macro="" textlink="">
      <xdr:nvSpPr>
        <xdr:cNvPr id="428" name="楕円 427"/>
        <xdr:cNvSpPr/>
      </xdr:nvSpPr>
      <xdr:spPr>
        <a:xfrm>
          <a:off x="9588500" y="134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23187</xdr:rowOff>
    </xdr:from>
    <xdr:ext cx="534377" cy="259045"/>
    <xdr:sp macro="" textlink="">
      <xdr:nvSpPr>
        <xdr:cNvPr id="429" name="テキスト ボックス 428"/>
        <xdr:cNvSpPr txBox="1"/>
      </xdr:nvSpPr>
      <xdr:spPr>
        <a:xfrm>
          <a:off x="9372111" y="1322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100685</xdr:rowOff>
    </xdr:from>
    <xdr:to>
      <xdr:col>46</xdr:col>
      <xdr:colOff>38100</xdr:colOff>
      <xdr:row>79</xdr:row>
      <xdr:rowOff>30835</xdr:rowOff>
    </xdr:to>
    <xdr:sp macro="" textlink="">
      <xdr:nvSpPr>
        <xdr:cNvPr id="430" name="楕円 429"/>
        <xdr:cNvSpPr/>
      </xdr:nvSpPr>
      <xdr:spPr>
        <a:xfrm>
          <a:off x="8699500" y="1347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21962</xdr:rowOff>
    </xdr:from>
    <xdr:ext cx="534377" cy="259045"/>
    <xdr:sp macro="" textlink="">
      <xdr:nvSpPr>
        <xdr:cNvPr id="431" name="テキスト ボックス 430"/>
        <xdr:cNvSpPr txBox="1"/>
      </xdr:nvSpPr>
      <xdr:spPr>
        <a:xfrm>
          <a:off x="8483111" y="1356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99907</xdr:rowOff>
    </xdr:from>
    <xdr:to>
      <xdr:col>41</xdr:col>
      <xdr:colOff>101600</xdr:colOff>
      <xdr:row>78</xdr:row>
      <xdr:rowOff>30057</xdr:rowOff>
    </xdr:to>
    <xdr:sp macro="" textlink="">
      <xdr:nvSpPr>
        <xdr:cNvPr id="432" name="楕円 431"/>
        <xdr:cNvSpPr/>
      </xdr:nvSpPr>
      <xdr:spPr>
        <a:xfrm>
          <a:off x="7810500" y="1330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46584</xdr:rowOff>
    </xdr:from>
    <xdr:ext cx="599010" cy="259045"/>
    <xdr:sp macro="" textlink="">
      <xdr:nvSpPr>
        <xdr:cNvPr id="433" name="テキスト ボックス 432"/>
        <xdr:cNvSpPr txBox="1"/>
      </xdr:nvSpPr>
      <xdr:spPr>
        <a:xfrm>
          <a:off x="7561795" y="1307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9" name="直線コネクタ 458"/>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60" name="普通建設事業費 （ うち更新整備　）最小値テキスト"/>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61" name="直線コネクタ 460"/>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2" name="普通建設事業費 （ うち更新整備　）最大値テキスト"/>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3" name="直線コネクタ 462"/>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101093</xdr:rowOff>
    </xdr:from>
    <xdr:to>
      <xdr:col>55</xdr:col>
      <xdr:colOff>0</xdr:colOff>
      <xdr:row>98</xdr:row>
      <xdr:rowOff>118156</xdr:rowOff>
    </xdr:to>
    <xdr:cxnSp macro="">
      <xdr:nvCxnSpPr>
        <xdr:cNvPr id="464" name="直線コネクタ 463"/>
        <xdr:cNvCxnSpPr/>
      </xdr:nvCxnSpPr>
      <xdr:spPr>
        <a:xfrm flipV="1">
          <a:off x="9639300" y="16731743"/>
          <a:ext cx="838200" cy="18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48069</xdr:rowOff>
    </xdr:from>
    <xdr:ext cx="534377" cy="259045"/>
    <xdr:sp macro="" textlink="">
      <xdr:nvSpPr>
        <xdr:cNvPr id="465" name="普通建設事業費 （ うち更新整備　）平均値テキスト"/>
        <xdr:cNvSpPr txBox="1"/>
      </xdr:nvSpPr>
      <xdr:spPr>
        <a:xfrm>
          <a:off x="10528300" y="1667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6" name="フローチャート: 判断 465"/>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118156</xdr:rowOff>
    </xdr:from>
    <xdr:to>
      <xdr:col>50</xdr:col>
      <xdr:colOff>114300</xdr:colOff>
      <xdr:row>98</xdr:row>
      <xdr:rowOff>166427</xdr:rowOff>
    </xdr:to>
    <xdr:cxnSp macro="">
      <xdr:nvCxnSpPr>
        <xdr:cNvPr id="467" name="直線コネクタ 466"/>
        <xdr:cNvCxnSpPr/>
      </xdr:nvCxnSpPr>
      <xdr:spPr>
        <a:xfrm flipV="1">
          <a:off x="8750300" y="16920256"/>
          <a:ext cx="889000" cy="4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8" name="フローチャート: 判断 467"/>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65454</xdr:rowOff>
    </xdr:from>
    <xdr:ext cx="534377" cy="259045"/>
    <xdr:sp macro="" textlink="">
      <xdr:nvSpPr>
        <xdr:cNvPr id="469" name="テキスト ボックス 468"/>
        <xdr:cNvSpPr txBox="1"/>
      </xdr:nvSpPr>
      <xdr:spPr>
        <a:xfrm>
          <a:off x="9372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166427</xdr:rowOff>
    </xdr:from>
    <xdr:to>
      <xdr:col>45</xdr:col>
      <xdr:colOff>177800</xdr:colOff>
      <xdr:row>99</xdr:row>
      <xdr:rowOff>4071</xdr:rowOff>
    </xdr:to>
    <xdr:cxnSp macro="">
      <xdr:nvCxnSpPr>
        <xdr:cNvPr id="470" name="直線コネクタ 469"/>
        <xdr:cNvCxnSpPr/>
      </xdr:nvCxnSpPr>
      <xdr:spPr>
        <a:xfrm flipV="1">
          <a:off x="7861300" y="16968527"/>
          <a:ext cx="889000" cy="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71" name="フローチャート: 判断 470"/>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118298</xdr:rowOff>
    </xdr:from>
    <xdr:ext cx="534377" cy="259045"/>
    <xdr:sp macro="" textlink="">
      <xdr:nvSpPr>
        <xdr:cNvPr id="472" name="テキスト ボックス 471"/>
        <xdr:cNvSpPr txBox="1"/>
      </xdr:nvSpPr>
      <xdr:spPr>
        <a:xfrm>
          <a:off x="8483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147284</xdr:rowOff>
    </xdr:from>
    <xdr:to>
      <xdr:col>41</xdr:col>
      <xdr:colOff>101600</xdr:colOff>
      <xdr:row>98</xdr:row>
      <xdr:rowOff>77434</xdr:rowOff>
    </xdr:to>
    <xdr:sp macro="" textlink="">
      <xdr:nvSpPr>
        <xdr:cNvPr id="473" name="フローチャート: 判断 472"/>
        <xdr:cNvSpPr/>
      </xdr:nvSpPr>
      <xdr:spPr>
        <a:xfrm>
          <a:off x="7810500" y="1677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93961</xdr:rowOff>
    </xdr:from>
    <xdr:ext cx="534377" cy="259045"/>
    <xdr:sp macro="" textlink="">
      <xdr:nvSpPr>
        <xdr:cNvPr id="474" name="テキスト ボックス 473"/>
        <xdr:cNvSpPr txBox="1"/>
      </xdr:nvSpPr>
      <xdr:spPr>
        <a:xfrm>
          <a:off x="7594111" y="1655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50293</xdr:rowOff>
    </xdr:from>
    <xdr:to>
      <xdr:col>55</xdr:col>
      <xdr:colOff>50800</xdr:colOff>
      <xdr:row>97</xdr:row>
      <xdr:rowOff>151893</xdr:rowOff>
    </xdr:to>
    <xdr:sp macro="" textlink="">
      <xdr:nvSpPr>
        <xdr:cNvPr id="480" name="楕円 479"/>
        <xdr:cNvSpPr/>
      </xdr:nvSpPr>
      <xdr:spPr>
        <a:xfrm>
          <a:off x="10426700" y="1668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73170</xdr:rowOff>
    </xdr:from>
    <xdr:ext cx="599010" cy="259045"/>
    <xdr:sp macro="" textlink="">
      <xdr:nvSpPr>
        <xdr:cNvPr id="481" name="普通建設事業費 （ うち更新整備　）該当値テキスト"/>
        <xdr:cNvSpPr txBox="1"/>
      </xdr:nvSpPr>
      <xdr:spPr>
        <a:xfrm>
          <a:off x="10528300" y="1653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67356</xdr:rowOff>
    </xdr:from>
    <xdr:to>
      <xdr:col>50</xdr:col>
      <xdr:colOff>165100</xdr:colOff>
      <xdr:row>98</xdr:row>
      <xdr:rowOff>168956</xdr:rowOff>
    </xdr:to>
    <xdr:sp macro="" textlink="">
      <xdr:nvSpPr>
        <xdr:cNvPr id="482" name="楕円 481"/>
        <xdr:cNvSpPr/>
      </xdr:nvSpPr>
      <xdr:spPr>
        <a:xfrm>
          <a:off x="9588500" y="168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160083</xdr:rowOff>
    </xdr:from>
    <xdr:ext cx="534377" cy="259045"/>
    <xdr:sp macro="" textlink="">
      <xdr:nvSpPr>
        <xdr:cNvPr id="483" name="テキスト ボックス 482"/>
        <xdr:cNvSpPr txBox="1"/>
      </xdr:nvSpPr>
      <xdr:spPr>
        <a:xfrm>
          <a:off x="9372111" y="1696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115627</xdr:rowOff>
    </xdr:from>
    <xdr:to>
      <xdr:col>46</xdr:col>
      <xdr:colOff>38100</xdr:colOff>
      <xdr:row>99</xdr:row>
      <xdr:rowOff>45777</xdr:rowOff>
    </xdr:to>
    <xdr:sp macro="" textlink="">
      <xdr:nvSpPr>
        <xdr:cNvPr id="484" name="楕円 483"/>
        <xdr:cNvSpPr/>
      </xdr:nvSpPr>
      <xdr:spPr>
        <a:xfrm>
          <a:off x="8699500" y="1691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36904</xdr:rowOff>
    </xdr:from>
    <xdr:ext cx="534377" cy="259045"/>
    <xdr:sp macro="" textlink="">
      <xdr:nvSpPr>
        <xdr:cNvPr id="485" name="テキスト ボックス 484"/>
        <xdr:cNvSpPr txBox="1"/>
      </xdr:nvSpPr>
      <xdr:spPr>
        <a:xfrm>
          <a:off x="8483111" y="1701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124721</xdr:rowOff>
    </xdr:from>
    <xdr:to>
      <xdr:col>41</xdr:col>
      <xdr:colOff>101600</xdr:colOff>
      <xdr:row>99</xdr:row>
      <xdr:rowOff>54871</xdr:rowOff>
    </xdr:to>
    <xdr:sp macro="" textlink="">
      <xdr:nvSpPr>
        <xdr:cNvPr id="486" name="楕円 485"/>
        <xdr:cNvSpPr/>
      </xdr:nvSpPr>
      <xdr:spPr>
        <a:xfrm>
          <a:off x="7810500" y="1692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45998</xdr:rowOff>
    </xdr:from>
    <xdr:ext cx="534377" cy="259045"/>
    <xdr:sp macro="" textlink="">
      <xdr:nvSpPr>
        <xdr:cNvPr id="487" name="テキスト ボックス 486"/>
        <xdr:cNvSpPr txBox="1"/>
      </xdr:nvSpPr>
      <xdr:spPr>
        <a:xfrm>
          <a:off x="7594111" y="1701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9" name="直線コネクタ 508"/>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10" name="災害復旧事業費最小値テキスト"/>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2" name="災害復旧事業費最大値テキスト"/>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3" name="直線コネクタ 512"/>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127776</xdr:rowOff>
    </xdr:from>
    <xdr:to>
      <xdr:col>85</xdr:col>
      <xdr:colOff>127000</xdr:colOff>
      <xdr:row>38</xdr:row>
      <xdr:rowOff>129102</xdr:rowOff>
    </xdr:to>
    <xdr:cxnSp macro="">
      <xdr:nvCxnSpPr>
        <xdr:cNvPr id="514" name="直線コネクタ 513"/>
        <xdr:cNvCxnSpPr/>
      </xdr:nvCxnSpPr>
      <xdr:spPr>
        <a:xfrm>
          <a:off x="15481300" y="6642876"/>
          <a:ext cx="8382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75729</xdr:rowOff>
    </xdr:from>
    <xdr:ext cx="534377" cy="259045"/>
    <xdr:sp macro="" textlink="">
      <xdr:nvSpPr>
        <xdr:cNvPr id="515" name="災害復旧事業費平均値テキスト"/>
        <xdr:cNvSpPr txBox="1"/>
      </xdr:nvSpPr>
      <xdr:spPr>
        <a:xfrm>
          <a:off x="16370300" y="6419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6" name="フローチャート: 判断 515"/>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94389</xdr:rowOff>
    </xdr:from>
    <xdr:to>
      <xdr:col>81</xdr:col>
      <xdr:colOff>50800</xdr:colOff>
      <xdr:row>38</xdr:row>
      <xdr:rowOff>127776</xdr:rowOff>
    </xdr:to>
    <xdr:cxnSp macro="">
      <xdr:nvCxnSpPr>
        <xdr:cNvPr id="517" name="直線コネクタ 516"/>
        <xdr:cNvCxnSpPr/>
      </xdr:nvCxnSpPr>
      <xdr:spPr>
        <a:xfrm>
          <a:off x="14592300" y="6609489"/>
          <a:ext cx="889000" cy="3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8" name="フローチャート: 判断 517"/>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6693</xdr:rowOff>
    </xdr:from>
    <xdr:ext cx="534377" cy="259045"/>
    <xdr:sp macro="" textlink="">
      <xdr:nvSpPr>
        <xdr:cNvPr id="519" name="テキスト ボックス 518"/>
        <xdr:cNvSpPr txBox="1"/>
      </xdr:nvSpPr>
      <xdr:spPr>
        <a:xfrm>
          <a:off x="15214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94389</xdr:rowOff>
    </xdr:from>
    <xdr:to>
      <xdr:col>76</xdr:col>
      <xdr:colOff>114300</xdr:colOff>
      <xdr:row>38</xdr:row>
      <xdr:rowOff>126828</xdr:rowOff>
    </xdr:to>
    <xdr:cxnSp macro="">
      <xdr:nvCxnSpPr>
        <xdr:cNvPr id="520" name="直線コネクタ 519"/>
        <xdr:cNvCxnSpPr/>
      </xdr:nvCxnSpPr>
      <xdr:spPr>
        <a:xfrm flipV="1">
          <a:off x="13703300" y="6609489"/>
          <a:ext cx="889000" cy="3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21" name="フローチャート: 判断 520"/>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156833</xdr:rowOff>
    </xdr:from>
    <xdr:ext cx="534377" cy="259045"/>
    <xdr:sp macro="" textlink="">
      <xdr:nvSpPr>
        <xdr:cNvPr id="522" name="テキスト ボックス 521"/>
        <xdr:cNvSpPr txBox="1"/>
      </xdr:nvSpPr>
      <xdr:spPr>
        <a:xfrm>
          <a:off x="14325111" y="667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116973</xdr:rowOff>
    </xdr:from>
    <xdr:to>
      <xdr:col>71</xdr:col>
      <xdr:colOff>177800</xdr:colOff>
      <xdr:row>38</xdr:row>
      <xdr:rowOff>126828</xdr:rowOff>
    </xdr:to>
    <xdr:cxnSp macro="">
      <xdr:nvCxnSpPr>
        <xdr:cNvPr id="523" name="直線コネクタ 522"/>
        <xdr:cNvCxnSpPr/>
      </xdr:nvCxnSpPr>
      <xdr:spPr>
        <a:xfrm>
          <a:off x="12814300" y="6632073"/>
          <a:ext cx="889000" cy="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74105</xdr:rowOff>
    </xdr:from>
    <xdr:to>
      <xdr:col>72</xdr:col>
      <xdr:colOff>38100</xdr:colOff>
      <xdr:row>39</xdr:row>
      <xdr:rowOff>4255</xdr:rowOff>
    </xdr:to>
    <xdr:sp macro="" textlink="">
      <xdr:nvSpPr>
        <xdr:cNvPr id="524" name="フローチャート: 判断 523"/>
        <xdr:cNvSpPr/>
      </xdr:nvSpPr>
      <xdr:spPr>
        <a:xfrm>
          <a:off x="13652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20782</xdr:rowOff>
    </xdr:from>
    <xdr:ext cx="469744" cy="259045"/>
    <xdr:sp macro="" textlink="">
      <xdr:nvSpPr>
        <xdr:cNvPr id="525" name="テキスト ボックス 524"/>
        <xdr:cNvSpPr txBox="1"/>
      </xdr:nvSpPr>
      <xdr:spPr>
        <a:xfrm>
          <a:off x="13468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71785</xdr:rowOff>
    </xdr:from>
    <xdr:to>
      <xdr:col>67</xdr:col>
      <xdr:colOff>101600</xdr:colOff>
      <xdr:row>39</xdr:row>
      <xdr:rowOff>1935</xdr:rowOff>
    </xdr:to>
    <xdr:sp macro="" textlink="">
      <xdr:nvSpPr>
        <xdr:cNvPr id="526" name="フローチャート: 判断 525"/>
        <xdr:cNvSpPr/>
      </xdr:nvSpPr>
      <xdr:spPr>
        <a:xfrm>
          <a:off x="12763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164512</xdr:rowOff>
    </xdr:from>
    <xdr:ext cx="469744" cy="259045"/>
    <xdr:sp macro="" textlink="">
      <xdr:nvSpPr>
        <xdr:cNvPr id="527" name="テキスト ボックス 526"/>
        <xdr:cNvSpPr txBox="1"/>
      </xdr:nvSpPr>
      <xdr:spPr>
        <a:xfrm>
          <a:off x="12579428" y="667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78302</xdr:rowOff>
    </xdr:from>
    <xdr:to>
      <xdr:col>85</xdr:col>
      <xdr:colOff>177800</xdr:colOff>
      <xdr:row>39</xdr:row>
      <xdr:rowOff>8452</xdr:rowOff>
    </xdr:to>
    <xdr:sp macro="" textlink="">
      <xdr:nvSpPr>
        <xdr:cNvPr id="533" name="楕円 532"/>
        <xdr:cNvSpPr/>
      </xdr:nvSpPr>
      <xdr:spPr>
        <a:xfrm>
          <a:off x="16268700" y="659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31279</xdr:rowOff>
    </xdr:from>
    <xdr:ext cx="469744" cy="259045"/>
    <xdr:sp macro="" textlink="">
      <xdr:nvSpPr>
        <xdr:cNvPr id="534" name="災害復旧事業費該当値テキスト"/>
        <xdr:cNvSpPr txBox="1"/>
      </xdr:nvSpPr>
      <xdr:spPr>
        <a:xfrm>
          <a:off x="16370300" y="654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76976</xdr:rowOff>
    </xdr:from>
    <xdr:to>
      <xdr:col>81</xdr:col>
      <xdr:colOff>101600</xdr:colOff>
      <xdr:row>39</xdr:row>
      <xdr:rowOff>7126</xdr:rowOff>
    </xdr:to>
    <xdr:sp macro="" textlink="">
      <xdr:nvSpPr>
        <xdr:cNvPr id="535" name="楕円 534"/>
        <xdr:cNvSpPr/>
      </xdr:nvSpPr>
      <xdr:spPr>
        <a:xfrm>
          <a:off x="15430500" y="659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169703</xdr:rowOff>
    </xdr:from>
    <xdr:ext cx="469744" cy="259045"/>
    <xdr:sp macro="" textlink="">
      <xdr:nvSpPr>
        <xdr:cNvPr id="536" name="テキスト ボックス 535"/>
        <xdr:cNvSpPr txBox="1"/>
      </xdr:nvSpPr>
      <xdr:spPr>
        <a:xfrm>
          <a:off x="15246428" y="668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43589</xdr:rowOff>
    </xdr:from>
    <xdr:to>
      <xdr:col>76</xdr:col>
      <xdr:colOff>165100</xdr:colOff>
      <xdr:row>38</xdr:row>
      <xdr:rowOff>145189</xdr:rowOff>
    </xdr:to>
    <xdr:sp macro="" textlink="">
      <xdr:nvSpPr>
        <xdr:cNvPr id="537" name="楕円 536"/>
        <xdr:cNvSpPr/>
      </xdr:nvSpPr>
      <xdr:spPr>
        <a:xfrm>
          <a:off x="14541500" y="655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161716</xdr:rowOff>
    </xdr:from>
    <xdr:ext cx="534377" cy="259045"/>
    <xdr:sp macro="" textlink="">
      <xdr:nvSpPr>
        <xdr:cNvPr id="538" name="テキスト ボックス 537"/>
        <xdr:cNvSpPr txBox="1"/>
      </xdr:nvSpPr>
      <xdr:spPr>
        <a:xfrm>
          <a:off x="14325111" y="633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76028</xdr:rowOff>
    </xdr:from>
    <xdr:to>
      <xdr:col>72</xdr:col>
      <xdr:colOff>38100</xdr:colOff>
      <xdr:row>39</xdr:row>
      <xdr:rowOff>6178</xdr:rowOff>
    </xdr:to>
    <xdr:sp macro="" textlink="">
      <xdr:nvSpPr>
        <xdr:cNvPr id="539" name="楕円 538"/>
        <xdr:cNvSpPr/>
      </xdr:nvSpPr>
      <xdr:spPr>
        <a:xfrm>
          <a:off x="13652500" y="659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168755</xdr:rowOff>
    </xdr:from>
    <xdr:ext cx="469744" cy="259045"/>
    <xdr:sp macro="" textlink="">
      <xdr:nvSpPr>
        <xdr:cNvPr id="540" name="テキスト ボックス 539"/>
        <xdr:cNvSpPr txBox="1"/>
      </xdr:nvSpPr>
      <xdr:spPr>
        <a:xfrm>
          <a:off x="13468428" y="668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66173</xdr:rowOff>
    </xdr:from>
    <xdr:to>
      <xdr:col>67</xdr:col>
      <xdr:colOff>101600</xdr:colOff>
      <xdr:row>38</xdr:row>
      <xdr:rowOff>167773</xdr:rowOff>
    </xdr:to>
    <xdr:sp macro="" textlink="">
      <xdr:nvSpPr>
        <xdr:cNvPr id="541" name="楕円 540"/>
        <xdr:cNvSpPr/>
      </xdr:nvSpPr>
      <xdr:spPr>
        <a:xfrm>
          <a:off x="12763500" y="658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12850</xdr:rowOff>
    </xdr:from>
    <xdr:ext cx="469744" cy="259045"/>
    <xdr:sp macro="" textlink="">
      <xdr:nvSpPr>
        <xdr:cNvPr id="542" name="テキスト ボックス 541"/>
        <xdr:cNvSpPr txBox="1"/>
      </xdr:nvSpPr>
      <xdr:spPr>
        <a:xfrm>
          <a:off x="12579428" y="635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6" name="テキスト ボックス 555"/>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8" name="テキスト ボックス 557"/>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2" name="直線コネクタ 561"/>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3" name="失業対策事業費最小値テキスト"/>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5" name="失業対策事業費最大値テキスト"/>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6" name="直線コネクタ 565"/>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8" name="失業対策事業費平均値テキスト"/>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9" name="フローチャート: 判断 568"/>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71" name="フローチャート: 判断 570"/>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2" name="テキスト ボックス 571"/>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4" name="フローチャート: 判断 573"/>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5" name="テキスト ボックス 574"/>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131763</xdr:rowOff>
    </xdr:from>
    <xdr:to>
      <xdr:col>72</xdr:col>
      <xdr:colOff>38100</xdr:colOff>
      <xdr:row>58</xdr:row>
      <xdr:rowOff>61913</xdr:rowOff>
    </xdr:to>
    <xdr:sp macro="" textlink="">
      <xdr:nvSpPr>
        <xdr:cNvPr id="577" name="フローチャート: 判断 576"/>
        <xdr:cNvSpPr/>
      </xdr:nvSpPr>
      <xdr:spPr>
        <a:xfrm>
          <a:off x="13652500" y="990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78440</xdr:rowOff>
    </xdr:from>
    <xdr:ext cx="313932" cy="259045"/>
    <xdr:sp macro="" textlink="">
      <xdr:nvSpPr>
        <xdr:cNvPr id="578" name="テキスト ボックス 577"/>
        <xdr:cNvSpPr txBox="1"/>
      </xdr:nvSpPr>
      <xdr:spPr>
        <a:xfrm>
          <a:off x="13546333" y="9679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111189</xdr:rowOff>
    </xdr:from>
    <xdr:to>
      <xdr:col>67</xdr:col>
      <xdr:colOff>101600</xdr:colOff>
      <xdr:row>58</xdr:row>
      <xdr:rowOff>41339</xdr:rowOff>
    </xdr:to>
    <xdr:sp macro="" textlink="">
      <xdr:nvSpPr>
        <xdr:cNvPr id="579" name="フローチャート: 判断 578"/>
        <xdr:cNvSpPr/>
      </xdr:nvSpPr>
      <xdr:spPr>
        <a:xfrm>
          <a:off x="12763500" y="988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57866</xdr:rowOff>
    </xdr:from>
    <xdr:ext cx="313932" cy="259045"/>
    <xdr:sp macro="" textlink="">
      <xdr:nvSpPr>
        <xdr:cNvPr id="580" name="テキスト ボックス 579"/>
        <xdr:cNvSpPr txBox="1"/>
      </xdr:nvSpPr>
      <xdr:spPr>
        <a:xfrm>
          <a:off x="12657333" y="9659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7" name="失業対策事業費該当値テキスト"/>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1" name="テキスト ボックス 590"/>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3" name="テキスト ボックス 592"/>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5" name="テキスト ボックス 594"/>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7" name="直線コネクタ 616"/>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8" name="公債費最小値テキスト"/>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9" name="直線コネクタ 618"/>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20" name="公債費最大値テキスト"/>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21" name="直線コネクタ 620"/>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67417</xdr:rowOff>
    </xdr:from>
    <xdr:to>
      <xdr:col>85</xdr:col>
      <xdr:colOff>127000</xdr:colOff>
      <xdr:row>75</xdr:row>
      <xdr:rowOff>83090</xdr:rowOff>
    </xdr:to>
    <xdr:cxnSp macro="">
      <xdr:nvCxnSpPr>
        <xdr:cNvPr id="622" name="直線コネクタ 621"/>
        <xdr:cNvCxnSpPr/>
      </xdr:nvCxnSpPr>
      <xdr:spPr>
        <a:xfrm flipV="1">
          <a:off x="15481300" y="12926167"/>
          <a:ext cx="838200" cy="1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83580</xdr:rowOff>
    </xdr:from>
    <xdr:ext cx="599010" cy="259045"/>
    <xdr:sp macro="" textlink="">
      <xdr:nvSpPr>
        <xdr:cNvPr id="623" name="公債費平均値テキスト"/>
        <xdr:cNvSpPr txBox="1"/>
      </xdr:nvSpPr>
      <xdr:spPr>
        <a:xfrm>
          <a:off x="16370300" y="12942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4" name="フローチャート: 判断 623"/>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83090</xdr:rowOff>
    </xdr:from>
    <xdr:to>
      <xdr:col>81</xdr:col>
      <xdr:colOff>50800</xdr:colOff>
      <xdr:row>75</xdr:row>
      <xdr:rowOff>106370</xdr:rowOff>
    </xdr:to>
    <xdr:cxnSp macro="">
      <xdr:nvCxnSpPr>
        <xdr:cNvPr id="625" name="直線コネクタ 624"/>
        <xdr:cNvCxnSpPr/>
      </xdr:nvCxnSpPr>
      <xdr:spPr>
        <a:xfrm flipV="1">
          <a:off x="14592300" y="12941840"/>
          <a:ext cx="889000" cy="2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6" name="フローチャート: 判断 625"/>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46624</xdr:rowOff>
    </xdr:from>
    <xdr:ext cx="599010" cy="259045"/>
    <xdr:sp macro="" textlink="">
      <xdr:nvSpPr>
        <xdr:cNvPr id="627" name="テキスト ボックス 626"/>
        <xdr:cNvSpPr txBox="1"/>
      </xdr:nvSpPr>
      <xdr:spPr>
        <a:xfrm>
          <a:off x="15181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98374</xdr:rowOff>
    </xdr:from>
    <xdr:to>
      <xdr:col>76</xdr:col>
      <xdr:colOff>114300</xdr:colOff>
      <xdr:row>75</xdr:row>
      <xdr:rowOff>106370</xdr:rowOff>
    </xdr:to>
    <xdr:cxnSp macro="">
      <xdr:nvCxnSpPr>
        <xdr:cNvPr id="628" name="直線コネクタ 627"/>
        <xdr:cNvCxnSpPr/>
      </xdr:nvCxnSpPr>
      <xdr:spPr>
        <a:xfrm>
          <a:off x="13703300" y="12957124"/>
          <a:ext cx="889000" cy="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9" name="フローチャート: 判断 628"/>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43727</xdr:rowOff>
    </xdr:from>
    <xdr:ext cx="599010" cy="259045"/>
    <xdr:sp macro="" textlink="">
      <xdr:nvSpPr>
        <xdr:cNvPr id="630" name="テキスト ボックス 629"/>
        <xdr:cNvSpPr txBox="1"/>
      </xdr:nvSpPr>
      <xdr:spPr>
        <a:xfrm>
          <a:off x="14292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98374</xdr:rowOff>
    </xdr:from>
    <xdr:to>
      <xdr:col>71</xdr:col>
      <xdr:colOff>177800</xdr:colOff>
      <xdr:row>75</xdr:row>
      <xdr:rowOff>150957</xdr:rowOff>
    </xdr:to>
    <xdr:cxnSp macro="">
      <xdr:nvCxnSpPr>
        <xdr:cNvPr id="631" name="直線コネクタ 630"/>
        <xdr:cNvCxnSpPr/>
      </xdr:nvCxnSpPr>
      <xdr:spPr>
        <a:xfrm flipV="1">
          <a:off x="12814300" y="12957124"/>
          <a:ext cx="889000" cy="5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32" name="フローチャート: 判断 631"/>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20890</xdr:rowOff>
    </xdr:from>
    <xdr:ext cx="599010" cy="259045"/>
    <xdr:sp macro="" textlink="">
      <xdr:nvSpPr>
        <xdr:cNvPr id="633" name="テキスト ボックス 632"/>
        <xdr:cNvSpPr txBox="1"/>
      </xdr:nvSpPr>
      <xdr:spPr>
        <a:xfrm>
          <a:off x="13403795"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34" name="フローチャート: 判断 633"/>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25581</xdr:rowOff>
    </xdr:from>
    <xdr:ext cx="599010" cy="259045"/>
    <xdr:sp macro="" textlink="">
      <xdr:nvSpPr>
        <xdr:cNvPr id="635" name="テキスト ボックス 634"/>
        <xdr:cNvSpPr txBox="1"/>
      </xdr:nvSpPr>
      <xdr:spPr>
        <a:xfrm>
          <a:off x="12514795"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16617</xdr:rowOff>
    </xdr:from>
    <xdr:to>
      <xdr:col>85</xdr:col>
      <xdr:colOff>177800</xdr:colOff>
      <xdr:row>75</xdr:row>
      <xdr:rowOff>118217</xdr:rowOff>
    </xdr:to>
    <xdr:sp macro="" textlink="">
      <xdr:nvSpPr>
        <xdr:cNvPr id="641" name="楕円 640"/>
        <xdr:cNvSpPr/>
      </xdr:nvSpPr>
      <xdr:spPr>
        <a:xfrm>
          <a:off x="16268700" y="1287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39494</xdr:rowOff>
    </xdr:from>
    <xdr:ext cx="599010" cy="259045"/>
    <xdr:sp macro="" textlink="">
      <xdr:nvSpPr>
        <xdr:cNvPr id="642" name="公債費該当値テキスト"/>
        <xdr:cNvSpPr txBox="1"/>
      </xdr:nvSpPr>
      <xdr:spPr>
        <a:xfrm>
          <a:off x="16370300" y="1272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32290</xdr:rowOff>
    </xdr:from>
    <xdr:to>
      <xdr:col>81</xdr:col>
      <xdr:colOff>101600</xdr:colOff>
      <xdr:row>75</xdr:row>
      <xdr:rowOff>133890</xdr:rowOff>
    </xdr:to>
    <xdr:sp macro="" textlink="">
      <xdr:nvSpPr>
        <xdr:cNvPr id="643" name="楕円 642"/>
        <xdr:cNvSpPr/>
      </xdr:nvSpPr>
      <xdr:spPr>
        <a:xfrm>
          <a:off x="15430500" y="1289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150417</xdr:rowOff>
    </xdr:from>
    <xdr:ext cx="599010" cy="259045"/>
    <xdr:sp macro="" textlink="">
      <xdr:nvSpPr>
        <xdr:cNvPr id="644" name="テキスト ボックス 643"/>
        <xdr:cNvSpPr txBox="1"/>
      </xdr:nvSpPr>
      <xdr:spPr>
        <a:xfrm>
          <a:off x="15181795" y="12666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55570</xdr:rowOff>
    </xdr:from>
    <xdr:to>
      <xdr:col>76</xdr:col>
      <xdr:colOff>165100</xdr:colOff>
      <xdr:row>75</xdr:row>
      <xdr:rowOff>157170</xdr:rowOff>
    </xdr:to>
    <xdr:sp macro="" textlink="">
      <xdr:nvSpPr>
        <xdr:cNvPr id="645" name="楕円 644"/>
        <xdr:cNvSpPr/>
      </xdr:nvSpPr>
      <xdr:spPr>
        <a:xfrm>
          <a:off x="14541500" y="1291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2247</xdr:rowOff>
    </xdr:from>
    <xdr:ext cx="599010" cy="259045"/>
    <xdr:sp macro="" textlink="">
      <xdr:nvSpPr>
        <xdr:cNvPr id="646" name="テキスト ボックス 645"/>
        <xdr:cNvSpPr txBox="1"/>
      </xdr:nvSpPr>
      <xdr:spPr>
        <a:xfrm>
          <a:off x="14292795" y="1268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47574</xdr:rowOff>
    </xdr:from>
    <xdr:to>
      <xdr:col>72</xdr:col>
      <xdr:colOff>38100</xdr:colOff>
      <xdr:row>75</xdr:row>
      <xdr:rowOff>149174</xdr:rowOff>
    </xdr:to>
    <xdr:sp macro="" textlink="">
      <xdr:nvSpPr>
        <xdr:cNvPr id="647" name="楕円 646"/>
        <xdr:cNvSpPr/>
      </xdr:nvSpPr>
      <xdr:spPr>
        <a:xfrm>
          <a:off x="13652500" y="1290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165701</xdr:rowOff>
    </xdr:from>
    <xdr:ext cx="599010" cy="259045"/>
    <xdr:sp macro="" textlink="">
      <xdr:nvSpPr>
        <xdr:cNvPr id="648" name="テキスト ボックス 647"/>
        <xdr:cNvSpPr txBox="1"/>
      </xdr:nvSpPr>
      <xdr:spPr>
        <a:xfrm>
          <a:off x="13403795" y="12681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100156</xdr:rowOff>
    </xdr:from>
    <xdr:to>
      <xdr:col>67</xdr:col>
      <xdr:colOff>101600</xdr:colOff>
      <xdr:row>76</xdr:row>
      <xdr:rowOff>30305</xdr:rowOff>
    </xdr:to>
    <xdr:sp macro="" textlink="">
      <xdr:nvSpPr>
        <xdr:cNvPr id="649" name="楕円 648"/>
        <xdr:cNvSpPr/>
      </xdr:nvSpPr>
      <xdr:spPr>
        <a:xfrm>
          <a:off x="12763500" y="129589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46833</xdr:rowOff>
    </xdr:from>
    <xdr:ext cx="599010" cy="259045"/>
    <xdr:sp macro="" textlink="">
      <xdr:nvSpPr>
        <xdr:cNvPr id="650" name="テキスト ボックス 649"/>
        <xdr:cNvSpPr txBox="1"/>
      </xdr:nvSpPr>
      <xdr:spPr>
        <a:xfrm>
          <a:off x="12514795" y="12734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2" name="直線コネクタ 671"/>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3" name="積立金最小値テキスト"/>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4" name="直線コネクタ 673"/>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5" name="積立金最大値テキスト"/>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6" name="直線コネクタ 675"/>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67225</xdr:rowOff>
    </xdr:from>
    <xdr:to>
      <xdr:col>85</xdr:col>
      <xdr:colOff>127000</xdr:colOff>
      <xdr:row>98</xdr:row>
      <xdr:rowOff>85874</xdr:rowOff>
    </xdr:to>
    <xdr:cxnSp macro="">
      <xdr:nvCxnSpPr>
        <xdr:cNvPr id="677" name="直線コネクタ 676"/>
        <xdr:cNvCxnSpPr/>
      </xdr:nvCxnSpPr>
      <xdr:spPr>
        <a:xfrm>
          <a:off x="15481300" y="16869325"/>
          <a:ext cx="838200" cy="1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59602</xdr:rowOff>
    </xdr:from>
    <xdr:ext cx="534377" cy="259045"/>
    <xdr:sp macro="" textlink="">
      <xdr:nvSpPr>
        <xdr:cNvPr id="678" name="積立金平均値テキスト"/>
        <xdr:cNvSpPr txBox="1"/>
      </xdr:nvSpPr>
      <xdr:spPr>
        <a:xfrm>
          <a:off x="16370300" y="16518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9" name="フローチャート: 判断 678"/>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67225</xdr:rowOff>
    </xdr:from>
    <xdr:to>
      <xdr:col>81</xdr:col>
      <xdr:colOff>50800</xdr:colOff>
      <xdr:row>98</xdr:row>
      <xdr:rowOff>137167</xdr:rowOff>
    </xdr:to>
    <xdr:cxnSp macro="">
      <xdr:nvCxnSpPr>
        <xdr:cNvPr id="680" name="直線コネクタ 679"/>
        <xdr:cNvCxnSpPr/>
      </xdr:nvCxnSpPr>
      <xdr:spPr>
        <a:xfrm flipV="1">
          <a:off x="14592300" y="16869325"/>
          <a:ext cx="889000" cy="6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81" name="フローチャート: 判断 680"/>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147299</xdr:rowOff>
    </xdr:from>
    <xdr:ext cx="534377" cy="259045"/>
    <xdr:sp macro="" textlink="">
      <xdr:nvSpPr>
        <xdr:cNvPr id="682" name="テキスト ボックス 681"/>
        <xdr:cNvSpPr txBox="1"/>
      </xdr:nvSpPr>
      <xdr:spPr>
        <a:xfrm>
          <a:off x="15214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137167</xdr:rowOff>
    </xdr:from>
    <xdr:to>
      <xdr:col>76</xdr:col>
      <xdr:colOff>114300</xdr:colOff>
      <xdr:row>98</xdr:row>
      <xdr:rowOff>137322</xdr:rowOff>
    </xdr:to>
    <xdr:cxnSp macro="">
      <xdr:nvCxnSpPr>
        <xdr:cNvPr id="683" name="直線コネクタ 682"/>
        <xdr:cNvCxnSpPr/>
      </xdr:nvCxnSpPr>
      <xdr:spPr>
        <a:xfrm flipV="1">
          <a:off x="13703300" y="16939267"/>
          <a:ext cx="889000" cy="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4" name="フローチャート: 判断 683"/>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155523</xdr:rowOff>
    </xdr:from>
    <xdr:ext cx="534377" cy="259045"/>
    <xdr:sp macro="" textlink="">
      <xdr:nvSpPr>
        <xdr:cNvPr id="685" name="テキスト ボックス 684"/>
        <xdr:cNvSpPr txBox="1"/>
      </xdr:nvSpPr>
      <xdr:spPr>
        <a:xfrm>
          <a:off x="14325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137322</xdr:rowOff>
    </xdr:from>
    <xdr:to>
      <xdr:col>71</xdr:col>
      <xdr:colOff>177800</xdr:colOff>
      <xdr:row>98</xdr:row>
      <xdr:rowOff>137592</xdr:rowOff>
    </xdr:to>
    <xdr:cxnSp macro="">
      <xdr:nvCxnSpPr>
        <xdr:cNvPr id="686" name="直線コネクタ 685"/>
        <xdr:cNvCxnSpPr/>
      </xdr:nvCxnSpPr>
      <xdr:spPr>
        <a:xfrm flipV="1">
          <a:off x="12814300" y="16939422"/>
          <a:ext cx="889000" cy="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81868</xdr:rowOff>
    </xdr:from>
    <xdr:to>
      <xdr:col>72</xdr:col>
      <xdr:colOff>38100</xdr:colOff>
      <xdr:row>98</xdr:row>
      <xdr:rowOff>12018</xdr:rowOff>
    </xdr:to>
    <xdr:sp macro="" textlink="">
      <xdr:nvSpPr>
        <xdr:cNvPr id="687" name="フローチャート: 判断 686"/>
        <xdr:cNvSpPr/>
      </xdr:nvSpPr>
      <xdr:spPr>
        <a:xfrm>
          <a:off x="13652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28545</xdr:rowOff>
    </xdr:from>
    <xdr:ext cx="534377" cy="259045"/>
    <xdr:sp macro="" textlink="">
      <xdr:nvSpPr>
        <xdr:cNvPr id="688" name="テキスト ボックス 687"/>
        <xdr:cNvSpPr txBox="1"/>
      </xdr:nvSpPr>
      <xdr:spPr>
        <a:xfrm>
          <a:off x="13436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7280</xdr:rowOff>
    </xdr:from>
    <xdr:to>
      <xdr:col>67</xdr:col>
      <xdr:colOff>101600</xdr:colOff>
      <xdr:row>97</xdr:row>
      <xdr:rowOff>108880</xdr:rowOff>
    </xdr:to>
    <xdr:sp macro="" textlink="">
      <xdr:nvSpPr>
        <xdr:cNvPr id="689" name="フローチャート: 判断 688"/>
        <xdr:cNvSpPr/>
      </xdr:nvSpPr>
      <xdr:spPr>
        <a:xfrm>
          <a:off x="12763500" y="1663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125407</xdr:rowOff>
    </xdr:from>
    <xdr:ext cx="534377" cy="259045"/>
    <xdr:sp macro="" textlink="">
      <xdr:nvSpPr>
        <xdr:cNvPr id="690" name="テキスト ボックス 689"/>
        <xdr:cNvSpPr txBox="1"/>
      </xdr:nvSpPr>
      <xdr:spPr>
        <a:xfrm>
          <a:off x="12547111" y="1641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35074</xdr:rowOff>
    </xdr:from>
    <xdr:to>
      <xdr:col>85</xdr:col>
      <xdr:colOff>177800</xdr:colOff>
      <xdr:row>98</xdr:row>
      <xdr:rowOff>136674</xdr:rowOff>
    </xdr:to>
    <xdr:sp macro="" textlink="">
      <xdr:nvSpPr>
        <xdr:cNvPr id="696" name="楕円 695"/>
        <xdr:cNvSpPr/>
      </xdr:nvSpPr>
      <xdr:spPr>
        <a:xfrm>
          <a:off x="16268700" y="1683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121451</xdr:rowOff>
    </xdr:from>
    <xdr:ext cx="534377" cy="259045"/>
    <xdr:sp macro="" textlink="">
      <xdr:nvSpPr>
        <xdr:cNvPr id="697" name="積立金該当値テキスト"/>
        <xdr:cNvSpPr txBox="1"/>
      </xdr:nvSpPr>
      <xdr:spPr>
        <a:xfrm>
          <a:off x="16370300" y="1675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16425</xdr:rowOff>
    </xdr:from>
    <xdr:to>
      <xdr:col>81</xdr:col>
      <xdr:colOff>101600</xdr:colOff>
      <xdr:row>98</xdr:row>
      <xdr:rowOff>118025</xdr:rowOff>
    </xdr:to>
    <xdr:sp macro="" textlink="">
      <xdr:nvSpPr>
        <xdr:cNvPr id="698" name="楕円 697"/>
        <xdr:cNvSpPr/>
      </xdr:nvSpPr>
      <xdr:spPr>
        <a:xfrm>
          <a:off x="15430500" y="1681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109152</xdr:rowOff>
    </xdr:from>
    <xdr:ext cx="534377" cy="259045"/>
    <xdr:sp macro="" textlink="">
      <xdr:nvSpPr>
        <xdr:cNvPr id="699" name="テキスト ボックス 698"/>
        <xdr:cNvSpPr txBox="1"/>
      </xdr:nvSpPr>
      <xdr:spPr>
        <a:xfrm>
          <a:off x="15214111" y="1691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86367</xdr:rowOff>
    </xdr:from>
    <xdr:to>
      <xdr:col>76</xdr:col>
      <xdr:colOff>165100</xdr:colOff>
      <xdr:row>99</xdr:row>
      <xdr:rowOff>16517</xdr:rowOff>
    </xdr:to>
    <xdr:sp macro="" textlink="">
      <xdr:nvSpPr>
        <xdr:cNvPr id="700" name="楕円 699"/>
        <xdr:cNvSpPr/>
      </xdr:nvSpPr>
      <xdr:spPr>
        <a:xfrm>
          <a:off x="14541500" y="1688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7644</xdr:rowOff>
    </xdr:from>
    <xdr:ext cx="378565" cy="259045"/>
    <xdr:sp macro="" textlink="">
      <xdr:nvSpPr>
        <xdr:cNvPr id="701" name="テキスト ボックス 700"/>
        <xdr:cNvSpPr txBox="1"/>
      </xdr:nvSpPr>
      <xdr:spPr>
        <a:xfrm>
          <a:off x="14403017" y="16981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86522</xdr:rowOff>
    </xdr:from>
    <xdr:to>
      <xdr:col>72</xdr:col>
      <xdr:colOff>38100</xdr:colOff>
      <xdr:row>99</xdr:row>
      <xdr:rowOff>16672</xdr:rowOff>
    </xdr:to>
    <xdr:sp macro="" textlink="">
      <xdr:nvSpPr>
        <xdr:cNvPr id="702" name="楕円 701"/>
        <xdr:cNvSpPr/>
      </xdr:nvSpPr>
      <xdr:spPr>
        <a:xfrm>
          <a:off x="13652500" y="1688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7799</xdr:rowOff>
    </xdr:from>
    <xdr:ext cx="378565" cy="259045"/>
    <xdr:sp macro="" textlink="">
      <xdr:nvSpPr>
        <xdr:cNvPr id="703" name="テキスト ボックス 702"/>
        <xdr:cNvSpPr txBox="1"/>
      </xdr:nvSpPr>
      <xdr:spPr>
        <a:xfrm>
          <a:off x="13514017" y="16981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86792</xdr:rowOff>
    </xdr:from>
    <xdr:to>
      <xdr:col>67</xdr:col>
      <xdr:colOff>101600</xdr:colOff>
      <xdr:row>99</xdr:row>
      <xdr:rowOff>16942</xdr:rowOff>
    </xdr:to>
    <xdr:sp macro="" textlink="">
      <xdr:nvSpPr>
        <xdr:cNvPr id="704" name="楕円 703"/>
        <xdr:cNvSpPr/>
      </xdr:nvSpPr>
      <xdr:spPr>
        <a:xfrm>
          <a:off x="12763500" y="1688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8069</xdr:rowOff>
    </xdr:from>
    <xdr:ext cx="378565" cy="259045"/>
    <xdr:sp macro="" textlink="">
      <xdr:nvSpPr>
        <xdr:cNvPr id="705" name="テキスト ボックス 704"/>
        <xdr:cNvSpPr txBox="1"/>
      </xdr:nvSpPr>
      <xdr:spPr>
        <a:xfrm>
          <a:off x="12625017" y="16981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7" name="直線コネクタ 726"/>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30" name="投資及び出資金最大値テキスト"/>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31" name="直線コネクタ 730"/>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139288</xdr:rowOff>
    </xdr:from>
    <xdr:to>
      <xdr:col>116</xdr:col>
      <xdr:colOff>63500</xdr:colOff>
      <xdr:row>38</xdr:row>
      <xdr:rowOff>139288</xdr:rowOff>
    </xdr:to>
    <xdr:cxnSp macro="">
      <xdr:nvCxnSpPr>
        <xdr:cNvPr id="732" name="直線コネクタ 731"/>
        <xdr:cNvCxnSpPr/>
      </xdr:nvCxnSpPr>
      <xdr:spPr>
        <a:xfrm>
          <a:off x="21323300" y="66543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131025</xdr:rowOff>
    </xdr:from>
    <xdr:ext cx="469744" cy="259045"/>
    <xdr:sp macro="" textlink="">
      <xdr:nvSpPr>
        <xdr:cNvPr id="733" name="投資及び出資金平均値テキスト"/>
        <xdr:cNvSpPr txBox="1"/>
      </xdr:nvSpPr>
      <xdr:spPr>
        <a:xfrm>
          <a:off x="22212300" y="6303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4" name="フローチャート: 判断 733"/>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139288</xdr:rowOff>
    </xdr:from>
    <xdr:to>
      <xdr:col>111</xdr:col>
      <xdr:colOff>177800</xdr:colOff>
      <xdr:row>38</xdr:row>
      <xdr:rowOff>139334</xdr:rowOff>
    </xdr:to>
    <xdr:cxnSp macro="">
      <xdr:nvCxnSpPr>
        <xdr:cNvPr id="735" name="直線コネクタ 734"/>
        <xdr:cNvCxnSpPr/>
      </xdr:nvCxnSpPr>
      <xdr:spPr>
        <a:xfrm flipV="1">
          <a:off x="20434300" y="6654388"/>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6" name="フローチャート: 判断 735"/>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74851</xdr:rowOff>
    </xdr:from>
    <xdr:ext cx="469744" cy="259045"/>
    <xdr:sp macro="" textlink="">
      <xdr:nvSpPr>
        <xdr:cNvPr id="737" name="テキスト ボックス 736"/>
        <xdr:cNvSpPr txBox="1"/>
      </xdr:nvSpPr>
      <xdr:spPr>
        <a:xfrm>
          <a:off x="21088428" y="624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139334</xdr:rowOff>
    </xdr:from>
    <xdr:to>
      <xdr:col>107</xdr:col>
      <xdr:colOff>50800</xdr:colOff>
      <xdr:row>38</xdr:row>
      <xdr:rowOff>139334</xdr:rowOff>
    </xdr:to>
    <xdr:cxnSp macro="">
      <xdr:nvCxnSpPr>
        <xdr:cNvPr id="738" name="直線コネクタ 737"/>
        <xdr:cNvCxnSpPr/>
      </xdr:nvCxnSpPr>
      <xdr:spPr>
        <a:xfrm>
          <a:off x="19545300" y="66544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9" name="フローチャート: 判断 738"/>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71239</xdr:rowOff>
    </xdr:from>
    <xdr:ext cx="469744" cy="259045"/>
    <xdr:sp macro="" textlink="">
      <xdr:nvSpPr>
        <xdr:cNvPr id="740" name="テキスト ボックス 739"/>
        <xdr:cNvSpPr txBox="1"/>
      </xdr:nvSpPr>
      <xdr:spPr>
        <a:xfrm>
          <a:off x="20199428"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139334</xdr:rowOff>
    </xdr:from>
    <xdr:to>
      <xdr:col>102</xdr:col>
      <xdr:colOff>114300</xdr:colOff>
      <xdr:row>38</xdr:row>
      <xdr:rowOff>139334</xdr:rowOff>
    </xdr:to>
    <xdr:cxnSp macro="">
      <xdr:nvCxnSpPr>
        <xdr:cNvPr id="741" name="直線コネクタ 740"/>
        <xdr:cNvCxnSpPr/>
      </xdr:nvCxnSpPr>
      <xdr:spPr>
        <a:xfrm>
          <a:off x="18656300" y="66544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42" name="フローチャート: 判断 741"/>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3619</xdr:rowOff>
    </xdr:from>
    <xdr:ext cx="469744" cy="259045"/>
    <xdr:sp macro="" textlink="">
      <xdr:nvSpPr>
        <xdr:cNvPr id="743" name="テキスト ボックス 742"/>
        <xdr:cNvSpPr txBox="1"/>
      </xdr:nvSpPr>
      <xdr:spPr>
        <a:xfrm>
          <a:off x="19310428"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44" name="フローチャート: 判断 743"/>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86372</xdr:rowOff>
    </xdr:from>
    <xdr:ext cx="469744" cy="259045"/>
    <xdr:sp macro="" textlink="">
      <xdr:nvSpPr>
        <xdr:cNvPr id="745" name="テキスト ボックス 744"/>
        <xdr:cNvSpPr txBox="1"/>
      </xdr:nvSpPr>
      <xdr:spPr>
        <a:xfrm>
          <a:off x="18421428"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88488</xdr:rowOff>
    </xdr:from>
    <xdr:to>
      <xdr:col>116</xdr:col>
      <xdr:colOff>114300</xdr:colOff>
      <xdr:row>39</xdr:row>
      <xdr:rowOff>18638</xdr:rowOff>
    </xdr:to>
    <xdr:sp macro="" textlink="">
      <xdr:nvSpPr>
        <xdr:cNvPr id="751" name="楕円 750"/>
        <xdr:cNvSpPr/>
      </xdr:nvSpPr>
      <xdr:spPr>
        <a:xfrm>
          <a:off x="22110700" y="66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3415</xdr:rowOff>
    </xdr:from>
    <xdr:ext cx="249299" cy="259045"/>
    <xdr:sp macro="" textlink="">
      <xdr:nvSpPr>
        <xdr:cNvPr id="752" name="投資及び出資金該当値テキスト"/>
        <xdr:cNvSpPr txBox="1"/>
      </xdr:nvSpPr>
      <xdr:spPr>
        <a:xfrm>
          <a:off x="22212300" y="65185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88488</xdr:rowOff>
    </xdr:from>
    <xdr:to>
      <xdr:col>112</xdr:col>
      <xdr:colOff>38100</xdr:colOff>
      <xdr:row>39</xdr:row>
      <xdr:rowOff>18638</xdr:rowOff>
    </xdr:to>
    <xdr:sp macro="" textlink="">
      <xdr:nvSpPr>
        <xdr:cNvPr id="753" name="楕円 752"/>
        <xdr:cNvSpPr/>
      </xdr:nvSpPr>
      <xdr:spPr>
        <a:xfrm>
          <a:off x="21272500" y="66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9765</xdr:rowOff>
    </xdr:from>
    <xdr:ext cx="249299" cy="259045"/>
    <xdr:sp macro="" textlink="">
      <xdr:nvSpPr>
        <xdr:cNvPr id="754" name="テキスト ボックス 753"/>
        <xdr:cNvSpPr txBox="1"/>
      </xdr:nvSpPr>
      <xdr:spPr>
        <a:xfrm>
          <a:off x="21198650" y="6696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88534</xdr:rowOff>
    </xdr:from>
    <xdr:to>
      <xdr:col>107</xdr:col>
      <xdr:colOff>101600</xdr:colOff>
      <xdr:row>39</xdr:row>
      <xdr:rowOff>18684</xdr:rowOff>
    </xdr:to>
    <xdr:sp macro="" textlink="">
      <xdr:nvSpPr>
        <xdr:cNvPr id="755" name="楕円 754"/>
        <xdr:cNvSpPr/>
      </xdr:nvSpPr>
      <xdr:spPr>
        <a:xfrm>
          <a:off x="20383500" y="660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9811</xdr:rowOff>
    </xdr:from>
    <xdr:ext cx="249299" cy="259045"/>
    <xdr:sp macro="" textlink="">
      <xdr:nvSpPr>
        <xdr:cNvPr id="756" name="テキスト ボックス 755"/>
        <xdr:cNvSpPr txBox="1"/>
      </xdr:nvSpPr>
      <xdr:spPr>
        <a:xfrm>
          <a:off x="20309650" y="6696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88534</xdr:rowOff>
    </xdr:from>
    <xdr:to>
      <xdr:col>102</xdr:col>
      <xdr:colOff>165100</xdr:colOff>
      <xdr:row>39</xdr:row>
      <xdr:rowOff>18684</xdr:rowOff>
    </xdr:to>
    <xdr:sp macro="" textlink="">
      <xdr:nvSpPr>
        <xdr:cNvPr id="757" name="楕円 756"/>
        <xdr:cNvSpPr/>
      </xdr:nvSpPr>
      <xdr:spPr>
        <a:xfrm>
          <a:off x="19494500" y="660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9811</xdr:rowOff>
    </xdr:from>
    <xdr:ext cx="249299" cy="259045"/>
    <xdr:sp macro="" textlink="">
      <xdr:nvSpPr>
        <xdr:cNvPr id="758" name="テキスト ボックス 757"/>
        <xdr:cNvSpPr txBox="1"/>
      </xdr:nvSpPr>
      <xdr:spPr>
        <a:xfrm>
          <a:off x="19420650" y="6696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88534</xdr:rowOff>
    </xdr:from>
    <xdr:to>
      <xdr:col>98</xdr:col>
      <xdr:colOff>38100</xdr:colOff>
      <xdr:row>39</xdr:row>
      <xdr:rowOff>18684</xdr:rowOff>
    </xdr:to>
    <xdr:sp macro="" textlink="">
      <xdr:nvSpPr>
        <xdr:cNvPr id="759" name="楕円 758"/>
        <xdr:cNvSpPr/>
      </xdr:nvSpPr>
      <xdr:spPr>
        <a:xfrm>
          <a:off x="18605500" y="660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9811</xdr:rowOff>
    </xdr:from>
    <xdr:ext cx="249299" cy="259045"/>
    <xdr:sp macro="" textlink="">
      <xdr:nvSpPr>
        <xdr:cNvPr id="760" name="テキスト ボックス 759"/>
        <xdr:cNvSpPr txBox="1"/>
      </xdr:nvSpPr>
      <xdr:spPr>
        <a:xfrm>
          <a:off x="18531650" y="6696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4" name="直線コネクタ 783"/>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7" name="貸付金最大値テキスト"/>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8" name="直線コネクタ 787"/>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116497</xdr:rowOff>
    </xdr:from>
    <xdr:to>
      <xdr:col>116</xdr:col>
      <xdr:colOff>63500</xdr:colOff>
      <xdr:row>57</xdr:row>
      <xdr:rowOff>121679</xdr:rowOff>
    </xdr:to>
    <xdr:cxnSp macro="">
      <xdr:nvCxnSpPr>
        <xdr:cNvPr id="789" name="直線コネクタ 788"/>
        <xdr:cNvCxnSpPr/>
      </xdr:nvCxnSpPr>
      <xdr:spPr>
        <a:xfrm>
          <a:off x="21323300" y="9889147"/>
          <a:ext cx="8382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106532</xdr:rowOff>
    </xdr:from>
    <xdr:ext cx="469744" cy="259045"/>
    <xdr:sp macro="" textlink="">
      <xdr:nvSpPr>
        <xdr:cNvPr id="790" name="貸付金平均値テキスト"/>
        <xdr:cNvSpPr txBox="1"/>
      </xdr:nvSpPr>
      <xdr:spPr>
        <a:xfrm>
          <a:off x="22212300" y="9879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91" name="フローチャート: 判断 790"/>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116497</xdr:rowOff>
    </xdr:from>
    <xdr:to>
      <xdr:col>111</xdr:col>
      <xdr:colOff>177800</xdr:colOff>
      <xdr:row>58</xdr:row>
      <xdr:rowOff>7912</xdr:rowOff>
    </xdr:to>
    <xdr:cxnSp macro="">
      <xdr:nvCxnSpPr>
        <xdr:cNvPr id="792" name="直線コネクタ 791"/>
        <xdr:cNvCxnSpPr/>
      </xdr:nvCxnSpPr>
      <xdr:spPr>
        <a:xfrm flipV="1">
          <a:off x="20434300" y="9889147"/>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93" name="フローチャート: 判断 792"/>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54868</xdr:rowOff>
    </xdr:from>
    <xdr:ext cx="469744" cy="259045"/>
    <xdr:sp macro="" textlink="">
      <xdr:nvSpPr>
        <xdr:cNvPr id="794" name="テキスト ボックス 793"/>
        <xdr:cNvSpPr txBox="1"/>
      </xdr:nvSpPr>
      <xdr:spPr>
        <a:xfrm>
          <a:off x="21088428" y="999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7912</xdr:rowOff>
    </xdr:from>
    <xdr:to>
      <xdr:col>107</xdr:col>
      <xdr:colOff>50800</xdr:colOff>
      <xdr:row>58</xdr:row>
      <xdr:rowOff>17246</xdr:rowOff>
    </xdr:to>
    <xdr:cxnSp macro="">
      <xdr:nvCxnSpPr>
        <xdr:cNvPr id="795" name="直線コネクタ 794"/>
        <xdr:cNvCxnSpPr/>
      </xdr:nvCxnSpPr>
      <xdr:spPr>
        <a:xfrm flipV="1">
          <a:off x="19545300" y="9952012"/>
          <a:ext cx="8890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131420</xdr:rowOff>
    </xdr:from>
    <xdr:to>
      <xdr:col>107</xdr:col>
      <xdr:colOff>101600</xdr:colOff>
      <xdr:row>58</xdr:row>
      <xdr:rowOff>61570</xdr:rowOff>
    </xdr:to>
    <xdr:sp macro="" textlink="">
      <xdr:nvSpPr>
        <xdr:cNvPr id="796" name="フローチャート: 判断 795"/>
        <xdr:cNvSpPr/>
      </xdr:nvSpPr>
      <xdr:spPr>
        <a:xfrm>
          <a:off x="20383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52697</xdr:rowOff>
    </xdr:from>
    <xdr:ext cx="469744" cy="259045"/>
    <xdr:sp macro="" textlink="">
      <xdr:nvSpPr>
        <xdr:cNvPr id="797" name="テキスト ボックス 796"/>
        <xdr:cNvSpPr txBox="1"/>
      </xdr:nvSpPr>
      <xdr:spPr>
        <a:xfrm>
          <a:off x="20199428" y="99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17246</xdr:rowOff>
    </xdr:from>
    <xdr:to>
      <xdr:col>102</xdr:col>
      <xdr:colOff>114300</xdr:colOff>
      <xdr:row>58</xdr:row>
      <xdr:rowOff>72034</xdr:rowOff>
    </xdr:to>
    <xdr:cxnSp macro="">
      <xdr:nvCxnSpPr>
        <xdr:cNvPr id="798" name="直線コネクタ 797"/>
        <xdr:cNvCxnSpPr/>
      </xdr:nvCxnSpPr>
      <xdr:spPr>
        <a:xfrm flipV="1">
          <a:off x="18656300" y="9961346"/>
          <a:ext cx="889000" cy="5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111036</xdr:rowOff>
    </xdr:from>
    <xdr:to>
      <xdr:col>102</xdr:col>
      <xdr:colOff>165100</xdr:colOff>
      <xdr:row>58</xdr:row>
      <xdr:rowOff>41186</xdr:rowOff>
    </xdr:to>
    <xdr:sp macro="" textlink="">
      <xdr:nvSpPr>
        <xdr:cNvPr id="799" name="フローチャート: 判断 798"/>
        <xdr:cNvSpPr/>
      </xdr:nvSpPr>
      <xdr:spPr>
        <a:xfrm>
          <a:off x="19494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57713</xdr:rowOff>
    </xdr:from>
    <xdr:ext cx="469744" cy="259045"/>
    <xdr:sp macro="" textlink="">
      <xdr:nvSpPr>
        <xdr:cNvPr id="800" name="テキスト ボックス 799"/>
        <xdr:cNvSpPr txBox="1"/>
      </xdr:nvSpPr>
      <xdr:spPr>
        <a:xfrm>
          <a:off x="19310428"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134734</xdr:rowOff>
    </xdr:from>
    <xdr:to>
      <xdr:col>98</xdr:col>
      <xdr:colOff>38100</xdr:colOff>
      <xdr:row>58</xdr:row>
      <xdr:rowOff>64884</xdr:rowOff>
    </xdr:to>
    <xdr:sp macro="" textlink="">
      <xdr:nvSpPr>
        <xdr:cNvPr id="801" name="フローチャート: 判断 800"/>
        <xdr:cNvSpPr/>
      </xdr:nvSpPr>
      <xdr:spPr>
        <a:xfrm>
          <a:off x="18605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81411</xdr:rowOff>
    </xdr:from>
    <xdr:ext cx="469744" cy="259045"/>
    <xdr:sp macro="" textlink="">
      <xdr:nvSpPr>
        <xdr:cNvPr id="802" name="テキスト ボックス 801"/>
        <xdr:cNvSpPr txBox="1"/>
      </xdr:nvSpPr>
      <xdr:spPr>
        <a:xfrm>
          <a:off x="18421428"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70879</xdr:rowOff>
    </xdr:from>
    <xdr:to>
      <xdr:col>116</xdr:col>
      <xdr:colOff>114300</xdr:colOff>
      <xdr:row>58</xdr:row>
      <xdr:rowOff>1029</xdr:rowOff>
    </xdr:to>
    <xdr:sp macro="" textlink="">
      <xdr:nvSpPr>
        <xdr:cNvPr id="808" name="楕円 807"/>
        <xdr:cNvSpPr/>
      </xdr:nvSpPr>
      <xdr:spPr>
        <a:xfrm>
          <a:off x="22110700" y="984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93756</xdr:rowOff>
    </xdr:from>
    <xdr:ext cx="469744" cy="259045"/>
    <xdr:sp macro="" textlink="">
      <xdr:nvSpPr>
        <xdr:cNvPr id="809" name="貸付金該当値テキスト"/>
        <xdr:cNvSpPr txBox="1"/>
      </xdr:nvSpPr>
      <xdr:spPr>
        <a:xfrm>
          <a:off x="22212300" y="969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65697</xdr:rowOff>
    </xdr:from>
    <xdr:to>
      <xdr:col>112</xdr:col>
      <xdr:colOff>38100</xdr:colOff>
      <xdr:row>57</xdr:row>
      <xdr:rowOff>167297</xdr:rowOff>
    </xdr:to>
    <xdr:sp macro="" textlink="">
      <xdr:nvSpPr>
        <xdr:cNvPr id="810" name="楕円 809"/>
        <xdr:cNvSpPr/>
      </xdr:nvSpPr>
      <xdr:spPr>
        <a:xfrm>
          <a:off x="21272500" y="983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12374</xdr:rowOff>
    </xdr:from>
    <xdr:ext cx="469744" cy="259045"/>
    <xdr:sp macro="" textlink="">
      <xdr:nvSpPr>
        <xdr:cNvPr id="811" name="テキスト ボックス 810"/>
        <xdr:cNvSpPr txBox="1"/>
      </xdr:nvSpPr>
      <xdr:spPr>
        <a:xfrm>
          <a:off x="21088428" y="961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128562</xdr:rowOff>
    </xdr:from>
    <xdr:to>
      <xdr:col>107</xdr:col>
      <xdr:colOff>101600</xdr:colOff>
      <xdr:row>58</xdr:row>
      <xdr:rowOff>58712</xdr:rowOff>
    </xdr:to>
    <xdr:sp macro="" textlink="">
      <xdr:nvSpPr>
        <xdr:cNvPr id="812" name="楕円 811"/>
        <xdr:cNvSpPr/>
      </xdr:nvSpPr>
      <xdr:spPr>
        <a:xfrm>
          <a:off x="20383500" y="990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75239</xdr:rowOff>
    </xdr:from>
    <xdr:ext cx="469744" cy="259045"/>
    <xdr:sp macro="" textlink="">
      <xdr:nvSpPr>
        <xdr:cNvPr id="813" name="テキスト ボックス 812"/>
        <xdr:cNvSpPr txBox="1"/>
      </xdr:nvSpPr>
      <xdr:spPr>
        <a:xfrm>
          <a:off x="20199428" y="967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137896</xdr:rowOff>
    </xdr:from>
    <xdr:to>
      <xdr:col>102</xdr:col>
      <xdr:colOff>165100</xdr:colOff>
      <xdr:row>58</xdr:row>
      <xdr:rowOff>68046</xdr:rowOff>
    </xdr:to>
    <xdr:sp macro="" textlink="">
      <xdr:nvSpPr>
        <xdr:cNvPr id="814" name="楕円 813"/>
        <xdr:cNvSpPr/>
      </xdr:nvSpPr>
      <xdr:spPr>
        <a:xfrm>
          <a:off x="19494500" y="991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59173</xdr:rowOff>
    </xdr:from>
    <xdr:ext cx="469744" cy="259045"/>
    <xdr:sp macro="" textlink="">
      <xdr:nvSpPr>
        <xdr:cNvPr id="815" name="テキスト ボックス 814"/>
        <xdr:cNvSpPr txBox="1"/>
      </xdr:nvSpPr>
      <xdr:spPr>
        <a:xfrm>
          <a:off x="19310428" y="1000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21234</xdr:rowOff>
    </xdr:from>
    <xdr:to>
      <xdr:col>98</xdr:col>
      <xdr:colOff>38100</xdr:colOff>
      <xdr:row>58</xdr:row>
      <xdr:rowOff>122834</xdr:rowOff>
    </xdr:to>
    <xdr:sp macro="" textlink="">
      <xdr:nvSpPr>
        <xdr:cNvPr id="816" name="楕円 815"/>
        <xdr:cNvSpPr/>
      </xdr:nvSpPr>
      <xdr:spPr>
        <a:xfrm>
          <a:off x="18605500" y="996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113961</xdr:rowOff>
    </xdr:from>
    <xdr:ext cx="469744" cy="259045"/>
    <xdr:sp macro="" textlink="">
      <xdr:nvSpPr>
        <xdr:cNvPr id="817" name="テキスト ボックス 816"/>
        <xdr:cNvSpPr txBox="1"/>
      </xdr:nvSpPr>
      <xdr:spPr>
        <a:xfrm>
          <a:off x="18421428" y="1005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43" name="直線コネクタ 842"/>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4" name="繰出金最小値テキスト"/>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5" name="直線コネクタ 844"/>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6" name="繰出金最大値テキスト"/>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7" name="直線コネクタ 846"/>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111865</xdr:rowOff>
    </xdr:from>
    <xdr:to>
      <xdr:col>116</xdr:col>
      <xdr:colOff>63500</xdr:colOff>
      <xdr:row>75</xdr:row>
      <xdr:rowOff>120356</xdr:rowOff>
    </xdr:to>
    <xdr:cxnSp macro="">
      <xdr:nvCxnSpPr>
        <xdr:cNvPr id="848" name="直線コネクタ 847"/>
        <xdr:cNvCxnSpPr/>
      </xdr:nvCxnSpPr>
      <xdr:spPr>
        <a:xfrm flipV="1">
          <a:off x="21323300" y="12799165"/>
          <a:ext cx="838200" cy="17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51035</xdr:rowOff>
    </xdr:from>
    <xdr:ext cx="534377" cy="259045"/>
    <xdr:sp macro="" textlink="">
      <xdr:nvSpPr>
        <xdr:cNvPr id="849" name="繰出金平均値テキスト"/>
        <xdr:cNvSpPr txBox="1"/>
      </xdr:nvSpPr>
      <xdr:spPr>
        <a:xfrm>
          <a:off x="22212300" y="12566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50" name="フローチャート: 判断 849"/>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57001</xdr:rowOff>
    </xdr:from>
    <xdr:to>
      <xdr:col>111</xdr:col>
      <xdr:colOff>177800</xdr:colOff>
      <xdr:row>75</xdr:row>
      <xdr:rowOff>120356</xdr:rowOff>
    </xdr:to>
    <xdr:cxnSp macro="">
      <xdr:nvCxnSpPr>
        <xdr:cNvPr id="851" name="直線コネクタ 850"/>
        <xdr:cNvCxnSpPr/>
      </xdr:nvCxnSpPr>
      <xdr:spPr>
        <a:xfrm>
          <a:off x="20434300" y="12915751"/>
          <a:ext cx="889000" cy="6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52" name="フローチャート: 判断 851"/>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155538</xdr:rowOff>
    </xdr:from>
    <xdr:ext cx="534377" cy="259045"/>
    <xdr:sp macro="" textlink="">
      <xdr:nvSpPr>
        <xdr:cNvPr id="853" name="テキスト ボックス 852"/>
        <xdr:cNvSpPr txBox="1"/>
      </xdr:nvSpPr>
      <xdr:spPr>
        <a:xfrm>
          <a:off x="21056111" y="124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34468</xdr:rowOff>
    </xdr:from>
    <xdr:to>
      <xdr:col>107</xdr:col>
      <xdr:colOff>50800</xdr:colOff>
      <xdr:row>75</xdr:row>
      <xdr:rowOff>57001</xdr:rowOff>
    </xdr:to>
    <xdr:cxnSp macro="">
      <xdr:nvCxnSpPr>
        <xdr:cNvPr id="854" name="直線コネクタ 853"/>
        <xdr:cNvCxnSpPr/>
      </xdr:nvCxnSpPr>
      <xdr:spPr>
        <a:xfrm>
          <a:off x="19545300" y="12893218"/>
          <a:ext cx="889000" cy="2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29649</xdr:rowOff>
    </xdr:from>
    <xdr:to>
      <xdr:col>107</xdr:col>
      <xdr:colOff>101600</xdr:colOff>
      <xdr:row>74</xdr:row>
      <xdr:rowOff>131249</xdr:rowOff>
    </xdr:to>
    <xdr:sp macro="" textlink="">
      <xdr:nvSpPr>
        <xdr:cNvPr id="855" name="フローチャート: 判断 854"/>
        <xdr:cNvSpPr/>
      </xdr:nvSpPr>
      <xdr:spPr>
        <a:xfrm>
          <a:off x="20383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147776</xdr:rowOff>
    </xdr:from>
    <xdr:ext cx="534377" cy="259045"/>
    <xdr:sp macro="" textlink="">
      <xdr:nvSpPr>
        <xdr:cNvPr id="856" name="テキスト ボックス 855"/>
        <xdr:cNvSpPr txBox="1"/>
      </xdr:nvSpPr>
      <xdr:spPr>
        <a:xfrm>
          <a:off x="20167111" y="1249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34468</xdr:rowOff>
    </xdr:from>
    <xdr:to>
      <xdr:col>102</xdr:col>
      <xdr:colOff>114300</xdr:colOff>
      <xdr:row>75</xdr:row>
      <xdr:rowOff>59069</xdr:rowOff>
    </xdr:to>
    <xdr:cxnSp macro="">
      <xdr:nvCxnSpPr>
        <xdr:cNvPr id="857" name="直線コネクタ 856"/>
        <xdr:cNvCxnSpPr/>
      </xdr:nvCxnSpPr>
      <xdr:spPr>
        <a:xfrm flipV="1">
          <a:off x="18656300" y="12893218"/>
          <a:ext cx="889000" cy="2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24696</xdr:rowOff>
    </xdr:from>
    <xdr:to>
      <xdr:col>102</xdr:col>
      <xdr:colOff>165100</xdr:colOff>
      <xdr:row>74</xdr:row>
      <xdr:rowOff>126296</xdr:rowOff>
    </xdr:to>
    <xdr:sp macro="" textlink="">
      <xdr:nvSpPr>
        <xdr:cNvPr id="858" name="フローチャート: 判断 857"/>
        <xdr:cNvSpPr/>
      </xdr:nvSpPr>
      <xdr:spPr>
        <a:xfrm>
          <a:off x="19494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142823</xdr:rowOff>
    </xdr:from>
    <xdr:ext cx="534377" cy="259045"/>
    <xdr:sp macro="" textlink="">
      <xdr:nvSpPr>
        <xdr:cNvPr id="859" name="テキスト ボックス 858"/>
        <xdr:cNvSpPr txBox="1"/>
      </xdr:nvSpPr>
      <xdr:spPr>
        <a:xfrm>
          <a:off x="19278111" y="124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50778</xdr:rowOff>
    </xdr:from>
    <xdr:to>
      <xdr:col>98</xdr:col>
      <xdr:colOff>38100</xdr:colOff>
      <xdr:row>74</xdr:row>
      <xdr:rowOff>152378</xdr:rowOff>
    </xdr:to>
    <xdr:sp macro="" textlink="">
      <xdr:nvSpPr>
        <xdr:cNvPr id="860" name="フローチャート: 判断 859"/>
        <xdr:cNvSpPr/>
      </xdr:nvSpPr>
      <xdr:spPr>
        <a:xfrm>
          <a:off x="18605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168905</xdr:rowOff>
    </xdr:from>
    <xdr:ext cx="534377" cy="259045"/>
    <xdr:sp macro="" textlink="">
      <xdr:nvSpPr>
        <xdr:cNvPr id="861" name="テキスト ボックス 860"/>
        <xdr:cNvSpPr txBox="1"/>
      </xdr:nvSpPr>
      <xdr:spPr>
        <a:xfrm>
          <a:off x="18389111" y="125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61065</xdr:rowOff>
    </xdr:from>
    <xdr:to>
      <xdr:col>116</xdr:col>
      <xdr:colOff>114300</xdr:colOff>
      <xdr:row>74</xdr:row>
      <xdr:rowOff>162665</xdr:rowOff>
    </xdr:to>
    <xdr:sp macro="" textlink="">
      <xdr:nvSpPr>
        <xdr:cNvPr id="867" name="楕円 866"/>
        <xdr:cNvSpPr/>
      </xdr:nvSpPr>
      <xdr:spPr>
        <a:xfrm>
          <a:off x="22110700" y="1274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39492</xdr:rowOff>
    </xdr:from>
    <xdr:ext cx="534377" cy="259045"/>
    <xdr:sp macro="" textlink="">
      <xdr:nvSpPr>
        <xdr:cNvPr id="868" name="繰出金該当値テキスト"/>
        <xdr:cNvSpPr txBox="1"/>
      </xdr:nvSpPr>
      <xdr:spPr>
        <a:xfrm>
          <a:off x="22212300" y="1272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69556</xdr:rowOff>
    </xdr:from>
    <xdr:to>
      <xdr:col>112</xdr:col>
      <xdr:colOff>38100</xdr:colOff>
      <xdr:row>75</xdr:row>
      <xdr:rowOff>171155</xdr:rowOff>
    </xdr:to>
    <xdr:sp macro="" textlink="">
      <xdr:nvSpPr>
        <xdr:cNvPr id="869" name="楕円 868"/>
        <xdr:cNvSpPr/>
      </xdr:nvSpPr>
      <xdr:spPr>
        <a:xfrm>
          <a:off x="21272500" y="129283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162282</xdr:rowOff>
    </xdr:from>
    <xdr:ext cx="534377" cy="259045"/>
    <xdr:sp macro="" textlink="">
      <xdr:nvSpPr>
        <xdr:cNvPr id="870" name="テキスト ボックス 869"/>
        <xdr:cNvSpPr txBox="1"/>
      </xdr:nvSpPr>
      <xdr:spPr>
        <a:xfrm>
          <a:off x="21056111" y="1302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6201</xdr:rowOff>
    </xdr:from>
    <xdr:to>
      <xdr:col>107</xdr:col>
      <xdr:colOff>101600</xdr:colOff>
      <xdr:row>75</xdr:row>
      <xdr:rowOff>107801</xdr:rowOff>
    </xdr:to>
    <xdr:sp macro="" textlink="">
      <xdr:nvSpPr>
        <xdr:cNvPr id="871" name="楕円 870"/>
        <xdr:cNvSpPr/>
      </xdr:nvSpPr>
      <xdr:spPr>
        <a:xfrm>
          <a:off x="20383500" y="1286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98928</xdr:rowOff>
    </xdr:from>
    <xdr:ext cx="534377" cy="259045"/>
    <xdr:sp macro="" textlink="">
      <xdr:nvSpPr>
        <xdr:cNvPr id="872" name="テキスト ボックス 871"/>
        <xdr:cNvSpPr txBox="1"/>
      </xdr:nvSpPr>
      <xdr:spPr>
        <a:xfrm>
          <a:off x="20167111" y="1295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155118</xdr:rowOff>
    </xdr:from>
    <xdr:to>
      <xdr:col>102</xdr:col>
      <xdr:colOff>165100</xdr:colOff>
      <xdr:row>75</xdr:row>
      <xdr:rowOff>85268</xdr:rowOff>
    </xdr:to>
    <xdr:sp macro="" textlink="">
      <xdr:nvSpPr>
        <xdr:cNvPr id="873" name="楕円 872"/>
        <xdr:cNvSpPr/>
      </xdr:nvSpPr>
      <xdr:spPr>
        <a:xfrm>
          <a:off x="19494500" y="1284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76395</xdr:rowOff>
    </xdr:from>
    <xdr:ext cx="534377" cy="259045"/>
    <xdr:sp macro="" textlink="">
      <xdr:nvSpPr>
        <xdr:cNvPr id="874" name="テキスト ボックス 873"/>
        <xdr:cNvSpPr txBox="1"/>
      </xdr:nvSpPr>
      <xdr:spPr>
        <a:xfrm>
          <a:off x="19278111" y="1293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8269</xdr:rowOff>
    </xdr:from>
    <xdr:to>
      <xdr:col>98</xdr:col>
      <xdr:colOff>38100</xdr:colOff>
      <xdr:row>75</xdr:row>
      <xdr:rowOff>109869</xdr:rowOff>
    </xdr:to>
    <xdr:sp macro="" textlink="">
      <xdr:nvSpPr>
        <xdr:cNvPr id="875" name="楕円 874"/>
        <xdr:cNvSpPr/>
      </xdr:nvSpPr>
      <xdr:spPr>
        <a:xfrm>
          <a:off x="18605500" y="1286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100996</xdr:rowOff>
    </xdr:from>
    <xdr:ext cx="534377" cy="259045"/>
    <xdr:sp macro="" textlink="">
      <xdr:nvSpPr>
        <xdr:cNvPr id="876" name="テキスト ボックス 875"/>
        <xdr:cNvSpPr txBox="1"/>
      </xdr:nvSpPr>
      <xdr:spPr>
        <a:xfrm>
          <a:off x="18389111" y="1295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ea"/>
              <a:ea typeface="+mn-ea"/>
              <a:cs typeface="+mn-cs"/>
            </a:rPr>
            <a:t>  主な構成項目となっているのは、人件費・物件費・補助費等・公債費で</a:t>
          </a:r>
          <a:r>
            <a:rPr kumimoji="1" lang="ja-JP" altLang="en-US" sz="1400">
              <a:solidFill>
                <a:schemeClr val="dk1"/>
              </a:solidFill>
              <a:effectLst/>
              <a:latin typeface="+mn-ea"/>
              <a:ea typeface="+mn-ea"/>
              <a:cs typeface="+mn-cs"/>
            </a:rPr>
            <a:t>あり、</a:t>
          </a:r>
          <a:r>
            <a:rPr kumimoji="1" lang="ja-JP" altLang="ja-JP" sz="1400">
              <a:solidFill>
                <a:schemeClr val="dk1"/>
              </a:solidFill>
              <a:effectLst/>
              <a:latin typeface="+mn-ea"/>
              <a:ea typeface="+mn-ea"/>
              <a:cs typeface="+mn-cs"/>
            </a:rPr>
            <a:t>歳出決算額は、住民一人当たり</a:t>
          </a:r>
          <a:r>
            <a:rPr kumimoji="1" lang="en-US" altLang="ja-JP" sz="1400">
              <a:solidFill>
                <a:schemeClr val="dk1"/>
              </a:solidFill>
              <a:effectLst/>
              <a:latin typeface="+mn-ea"/>
              <a:ea typeface="+mn-ea"/>
              <a:cs typeface="+mn-cs"/>
            </a:rPr>
            <a:t>993,217</a:t>
          </a:r>
          <a:r>
            <a:rPr kumimoji="1" lang="ja-JP" altLang="ja-JP" sz="1400">
              <a:solidFill>
                <a:schemeClr val="dk1"/>
              </a:solidFill>
              <a:effectLst/>
              <a:latin typeface="+mn-ea"/>
              <a:ea typeface="+mn-ea"/>
              <a:cs typeface="+mn-cs"/>
            </a:rPr>
            <a:t>円と</a:t>
          </a:r>
          <a:r>
            <a:rPr kumimoji="1" lang="ja-JP" altLang="en-US" sz="1400">
              <a:solidFill>
                <a:schemeClr val="dk1"/>
              </a:solidFill>
              <a:effectLst/>
              <a:latin typeface="+mn-ea"/>
              <a:ea typeface="+mn-ea"/>
              <a:cs typeface="+mn-cs"/>
            </a:rPr>
            <a:t>前年度比で</a:t>
          </a:r>
          <a:r>
            <a:rPr kumimoji="1" lang="en-US" altLang="ja-JP" sz="1400">
              <a:solidFill>
                <a:schemeClr val="dk1"/>
              </a:solidFill>
              <a:effectLst/>
              <a:latin typeface="+mn-ea"/>
              <a:ea typeface="+mn-ea"/>
              <a:cs typeface="+mn-cs"/>
            </a:rPr>
            <a:t>69,685</a:t>
          </a:r>
          <a:r>
            <a:rPr kumimoji="1" lang="ja-JP" altLang="en-US" sz="1400">
              <a:solidFill>
                <a:schemeClr val="dk1"/>
              </a:solidFill>
              <a:effectLst/>
              <a:latin typeface="+mn-ea"/>
              <a:ea typeface="+mn-ea"/>
              <a:cs typeface="+mn-cs"/>
            </a:rPr>
            <a:t>円増加している。</a:t>
          </a:r>
          <a:endParaRPr lang="ja-JP" altLang="ja-JP" sz="1400">
            <a:effectLst/>
            <a:latin typeface="+mn-ea"/>
            <a:ea typeface="+mn-ea"/>
          </a:endParaRPr>
        </a:p>
        <a:p>
          <a:pPr eaLnBrk="1" fontAlgn="auto" latinLnBrk="0" hangingPunct="1"/>
          <a:r>
            <a:rPr kumimoji="1" lang="ja-JP" altLang="ja-JP" sz="1400">
              <a:solidFill>
                <a:schemeClr val="dk1"/>
              </a:solidFill>
              <a:effectLst/>
              <a:latin typeface="+mn-ea"/>
              <a:ea typeface="+mn-ea"/>
              <a:cs typeface="+mn-cs"/>
            </a:rPr>
            <a:t>  人件費については定員適正化計画による効率的な人員配</a:t>
          </a:r>
          <a:r>
            <a:rPr kumimoji="1" lang="ja-JP" altLang="ja-JP" sz="1300">
              <a:solidFill>
                <a:schemeClr val="dk1"/>
              </a:solidFill>
              <a:effectLst/>
              <a:latin typeface="+mn-ea"/>
              <a:ea typeface="+mn-ea"/>
              <a:cs typeface="+mn-cs"/>
            </a:rPr>
            <a:t>置</a:t>
          </a:r>
          <a:r>
            <a:rPr kumimoji="1" lang="ja-JP" altLang="en-US" sz="1300">
              <a:solidFill>
                <a:srgbClr val="FF0000"/>
              </a:solidFill>
              <a:effectLst/>
              <a:latin typeface="+mn-ea"/>
              <a:ea typeface="+mn-ea"/>
              <a:cs typeface="+mn-cs"/>
            </a:rPr>
            <a:t>、</a:t>
          </a:r>
          <a:r>
            <a:rPr kumimoji="1" lang="ja-JP" altLang="ja-JP" sz="1300">
              <a:solidFill>
                <a:schemeClr val="dk1"/>
              </a:solidFill>
              <a:effectLst/>
              <a:latin typeface="+mn-ea"/>
              <a:ea typeface="+mn-ea"/>
              <a:cs typeface="+mn-cs"/>
            </a:rPr>
            <a:t>物件費については</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施設管理における民間委託の推進</a:t>
          </a:r>
          <a:r>
            <a:rPr kumimoji="1" lang="ja-JP" altLang="ja-JP" sz="1100">
              <a:solidFill>
                <a:srgbClr val="FF0000"/>
              </a:solidFill>
              <a:effectLst/>
              <a:latin typeface="+mn-lt"/>
              <a:ea typeface="+mn-ea"/>
              <a:cs typeface="+mn-cs"/>
            </a:rPr>
            <a:t>、</a:t>
          </a:r>
          <a:r>
            <a:rPr kumimoji="1" lang="ja-JP" altLang="ja-JP" sz="1300">
              <a:solidFill>
                <a:schemeClr val="dk1"/>
              </a:solidFill>
              <a:effectLst/>
              <a:latin typeface="+mn-ea"/>
              <a:ea typeface="+mn-ea"/>
              <a:cs typeface="+mn-cs"/>
            </a:rPr>
            <a:t>補助費については</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事業効果検証などによる見直し</a:t>
          </a:r>
          <a:r>
            <a:rPr kumimoji="1" lang="ja-JP" altLang="en-US" sz="1300">
              <a:solidFill>
                <a:schemeClr val="dk1"/>
              </a:solidFill>
              <a:effectLst/>
              <a:latin typeface="+mn-ea"/>
              <a:ea typeface="+mn-ea"/>
              <a:cs typeface="+mn-cs"/>
            </a:rPr>
            <a:t>と</a:t>
          </a:r>
          <a:r>
            <a:rPr kumimoji="1" lang="ja-JP" altLang="ja-JP" sz="1300">
              <a:solidFill>
                <a:schemeClr val="dk1"/>
              </a:solidFill>
              <a:effectLst/>
              <a:latin typeface="+mn-ea"/>
              <a:ea typeface="+mn-ea"/>
              <a:cs typeface="+mn-cs"/>
            </a:rPr>
            <a:t>抑制</a:t>
          </a:r>
          <a:r>
            <a:rPr kumimoji="1" lang="ja-JP" altLang="ja-JP" sz="1100">
              <a:solidFill>
                <a:srgbClr val="FF0000"/>
              </a:solidFill>
              <a:effectLst/>
              <a:latin typeface="+mn-lt"/>
              <a:ea typeface="+mn-ea"/>
              <a:cs typeface="+mn-cs"/>
            </a:rPr>
            <a:t>、</a:t>
          </a:r>
          <a:r>
            <a:rPr kumimoji="1" lang="ja-JP" altLang="ja-JP" sz="1300">
              <a:solidFill>
                <a:schemeClr val="dk1"/>
              </a:solidFill>
              <a:effectLst/>
              <a:latin typeface="+mn-ea"/>
              <a:ea typeface="+mn-ea"/>
              <a:cs typeface="+mn-cs"/>
            </a:rPr>
            <a:t>公債費については</a:t>
          </a:r>
          <a:r>
            <a:rPr kumimoji="1" lang="ja-JP" altLang="en-US" sz="1300">
              <a:solidFill>
                <a:schemeClr val="dk1"/>
              </a:solidFill>
              <a:effectLst/>
              <a:latin typeface="+mn-ea"/>
              <a:ea typeface="+mn-ea"/>
              <a:cs typeface="+mn-cs"/>
            </a:rPr>
            <a:t>、今後、普通建設事業における施設更新が</a:t>
          </a:r>
          <a:endParaRPr kumimoji="1" lang="en-US" altLang="ja-JP" sz="1300">
            <a:solidFill>
              <a:schemeClr val="dk1"/>
            </a:solidFill>
            <a:effectLst/>
            <a:latin typeface="+mn-ea"/>
            <a:ea typeface="+mn-ea"/>
            <a:cs typeface="+mn-cs"/>
          </a:endParaRPr>
        </a:p>
        <a:p>
          <a:pPr eaLnBrk="1" fontAlgn="auto" latinLnBrk="0" hangingPunct="1"/>
          <a:r>
            <a:rPr kumimoji="1" lang="ja-JP" altLang="en-US" sz="1300">
              <a:solidFill>
                <a:schemeClr val="dk1"/>
              </a:solidFill>
              <a:effectLst/>
              <a:latin typeface="+mn-ea"/>
              <a:ea typeface="+mn-ea"/>
              <a:cs typeface="+mn-cs"/>
            </a:rPr>
            <a:t>予想されるため、</a:t>
          </a:r>
          <a:r>
            <a:rPr kumimoji="1" lang="ja-JP" altLang="ja-JP" sz="1300">
              <a:solidFill>
                <a:schemeClr val="dk1"/>
              </a:solidFill>
              <a:effectLst/>
              <a:latin typeface="+mn-ea"/>
              <a:ea typeface="+mn-ea"/>
              <a:cs typeface="+mn-cs"/>
            </a:rPr>
            <a:t>計画に基づく地方債</a:t>
          </a:r>
          <a:r>
            <a:rPr kumimoji="1" lang="ja-JP" altLang="ja-JP" sz="1300">
              <a:solidFill>
                <a:sysClr val="windowText" lastClr="000000"/>
              </a:solidFill>
              <a:effectLst/>
              <a:latin typeface="+mn-ea"/>
              <a:ea typeface="+mn-ea"/>
              <a:cs typeface="+mn-cs"/>
            </a:rPr>
            <a:t>発行など</a:t>
          </a:r>
          <a:r>
            <a:rPr kumimoji="1" lang="ja-JP" altLang="en-US" sz="1300">
              <a:solidFill>
                <a:sysClr val="windowText" lastClr="000000"/>
              </a:solidFill>
              <a:effectLst/>
              <a:latin typeface="+mn-ea"/>
              <a:ea typeface="+mn-ea"/>
              <a:cs typeface="+mn-cs"/>
            </a:rPr>
            <a:t>を通じて各指標の改善に努める。</a:t>
          </a:r>
          <a:r>
            <a:rPr kumimoji="1" lang="ja-JP" altLang="ja-JP" sz="1300">
              <a:solidFill>
                <a:sysClr val="windowText" lastClr="000000"/>
              </a:solidFill>
              <a:effectLst/>
              <a:latin typeface="+mn-ea"/>
              <a:ea typeface="+mn-ea"/>
              <a:cs typeface="+mn-cs"/>
            </a:rPr>
            <a:t>また、平成</a:t>
          </a:r>
          <a:r>
            <a:rPr kumimoji="1" lang="en-US" altLang="ja-JP" sz="1300">
              <a:solidFill>
                <a:sysClr val="windowText" lastClr="000000"/>
              </a:solidFill>
              <a:effectLst/>
              <a:latin typeface="+mn-ea"/>
              <a:ea typeface="+mn-ea"/>
              <a:cs typeface="+mn-cs"/>
            </a:rPr>
            <a:t>31</a:t>
          </a:r>
          <a:r>
            <a:rPr kumimoji="1" lang="ja-JP" altLang="ja-JP" sz="1300">
              <a:solidFill>
                <a:sysClr val="windowText" lastClr="000000"/>
              </a:solidFill>
              <a:effectLst/>
              <a:latin typeface="+mn-ea"/>
              <a:ea typeface="+mn-ea"/>
              <a:cs typeface="+mn-cs"/>
            </a:rPr>
            <a:t>年</a:t>
          </a:r>
          <a:r>
            <a:rPr kumimoji="1" lang="en-US" altLang="ja-JP" sz="1300">
              <a:solidFill>
                <a:sysClr val="windowText" lastClr="000000"/>
              </a:solidFill>
              <a:effectLst/>
              <a:latin typeface="+mn-ea"/>
              <a:ea typeface="+mn-ea"/>
              <a:cs typeface="+mn-cs"/>
            </a:rPr>
            <a:t>4</a:t>
          </a:r>
          <a:r>
            <a:rPr kumimoji="1" lang="ja-JP" altLang="ja-JP" sz="1300">
              <a:solidFill>
                <a:sysClr val="windowText" lastClr="000000"/>
              </a:solidFill>
              <a:effectLst/>
              <a:latin typeface="+mn-ea"/>
              <a:ea typeface="+mn-ea"/>
              <a:cs typeface="+mn-cs"/>
            </a:rPr>
            <a:t>月から福祉事務所が設置されることに伴</a:t>
          </a:r>
          <a:r>
            <a:rPr kumimoji="1" lang="ja-JP" altLang="en-US" sz="1300">
              <a:solidFill>
                <a:sysClr val="windowText" lastClr="000000"/>
              </a:solidFill>
              <a:effectLst/>
              <a:latin typeface="+mn-ea"/>
              <a:ea typeface="+mn-ea"/>
              <a:cs typeface="+mn-cs"/>
            </a:rPr>
            <a:t>う</a:t>
          </a:r>
          <a:r>
            <a:rPr kumimoji="1" lang="ja-JP" altLang="ja-JP" sz="1300">
              <a:solidFill>
                <a:sysClr val="windowText" lastClr="000000"/>
              </a:solidFill>
              <a:effectLst/>
              <a:latin typeface="+mn-ea"/>
              <a:ea typeface="+mn-ea"/>
              <a:cs typeface="+mn-cs"/>
            </a:rPr>
            <a:t>扶助費</a:t>
          </a:r>
          <a:r>
            <a:rPr kumimoji="1" lang="ja-JP" altLang="en-US" sz="1300">
              <a:solidFill>
                <a:sysClr val="windowText" lastClr="000000"/>
              </a:solidFill>
              <a:effectLst/>
              <a:latin typeface="+mn-ea"/>
              <a:ea typeface="+mn-ea"/>
              <a:cs typeface="+mn-cs"/>
            </a:rPr>
            <a:t>や各施設の老朽化に伴う</a:t>
          </a:r>
          <a:r>
            <a:rPr kumimoji="1" lang="ja-JP" altLang="ja-JP" sz="1300">
              <a:solidFill>
                <a:sysClr val="windowText" lastClr="000000"/>
              </a:solidFill>
              <a:effectLst/>
              <a:latin typeface="+mn-ea"/>
              <a:ea typeface="+mn-ea"/>
              <a:cs typeface="+mn-cs"/>
            </a:rPr>
            <a:t>維持補修費</a:t>
          </a:r>
          <a:r>
            <a:rPr kumimoji="1" lang="ja-JP" altLang="en-US" sz="1300">
              <a:solidFill>
                <a:sysClr val="windowText" lastClr="000000"/>
              </a:solidFill>
              <a:effectLst/>
              <a:latin typeface="+mn-ea"/>
              <a:ea typeface="+mn-ea"/>
              <a:cs typeface="+mn-cs"/>
            </a:rPr>
            <a:t>やについても</a:t>
          </a:r>
          <a:r>
            <a:rPr kumimoji="1" lang="ja-JP" altLang="ja-JP" sz="1300">
              <a:solidFill>
                <a:sysClr val="windowText" lastClr="000000"/>
              </a:solidFill>
              <a:effectLst/>
              <a:latin typeface="+mn-ea"/>
              <a:ea typeface="+mn-ea"/>
              <a:cs typeface="+mn-cs"/>
            </a:rPr>
            <a:t>今後増加するものと見込まれる。</a:t>
          </a:r>
          <a:endParaRPr lang="ja-JP" altLang="ja-JP" sz="1300">
            <a:solidFill>
              <a:sysClr val="windowText" lastClr="000000"/>
            </a:solidFill>
            <a:effectLst/>
            <a:latin typeface="+mn-ea"/>
            <a:ea typeface="+mn-ea"/>
          </a:endParaRPr>
        </a:p>
        <a:p>
          <a:pPr eaLnBrk="1" fontAlgn="auto" latinLnBrk="0" hangingPunct="1"/>
          <a:r>
            <a:rPr kumimoji="1" lang="ja-JP" altLang="ja-JP" sz="1300">
              <a:solidFill>
                <a:sysClr val="windowText" lastClr="000000"/>
              </a:solidFill>
              <a:effectLst/>
              <a:latin typeface="+mn-ea"/>
              <a:ea typeface="+mn-ea"/>
              <a:cs typeface="+mn-cs"/>
            </a:rPr>
            <a:t>  基金への積</a:t>
          </a:r>
          <a:r>
            <a:rPr kumimoji="1" lang="ja-JP" altLang="en-US" sz="1300">
              <a:solidFill>
                <a:sysClr val="windowText" lastClr="000000"/>
              </a:solidFill>
              <a:effectLst/>
              <a:latin typeface="+mn-ea"/>
              <a:ea typeface="+mn-ea"/>
              <a:cs typeface="+mn-cs"/>
            </a:rPr>
            <a:t>み</a:t>
          </a:r>
          <a:r>
            <a:rPr kumimoji="1" lang="ja-JP" altLang="ja-JP" sz="1300">
              <a:solidFill>
                <a:sysClr val="windowText" lastClr="000000"/>
              </a:solidFill>
              <a:effectLst/>
              <a:latin typeface="+mn-ea"/>
              <a:ea typeface="+mn-ea"/>
              <a:cs typeface="+mn-cs"/>
            </a:rPr>
            <a:t>立ても類似団体平均値と比較して少ない状況であるので、上記</a:t>
          </a:r>
          <a:r>
            <a:rPr kumimoji="1" lang="ja-JP" altLang="ja-JP" sz="1300">
              <a:solidFill>
                <a:schemeClr val="dk1"/>
              </a:solidFill>
              <a:effectLst/>
              <a:latin typeface="+mn-ea"/>
              <a:ea typeface="+mn-ea"/>
              <a:cs typeface="+mn-cs"/>
            </a:rPr>
            <a:t>の懸案事項を踏まえた中・長期的な財政計画の策定が必要である。</a:t>
          </a:r>
          <a:endParaRPr lang="ja-JP" altLang="ja-JP" sz="1300">
            <a:effectLst/>
            <a:latin typeface="+mn-ea"/>
            <a:ea typeface="+mn-ea"/>
          </a:endParaRPr>
        </a:p>
        <a:p>
          <a:endParaRPr kumimoji="1" lang="ja-JP" altLang="en-US" sz="14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鹿児島県南種子町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5,770
5,756
110.36
5,776,814
5,730,860
45,833
3,260,657
6,488,766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84963</xdr:rowOff>
    </xdr:from>
    <xdr:to>
      <xdr:col>24</xdr:col>
      <xdr:colOff>63500</xdr:colOff>
      <xdr:row>34</xdr:row>
      <xdr:rowOff>87249</xdr:rowOff>
    </xdr:to>
    <xdr:cxnSp macro="">
      <xdr:nvCxnSpPr>
        <xdr:cNvPr id="61" name="直線コネクタ 60"/>
        <xdr:cNvCxnSpPr/>
      </xdr:nvCxnSpPr>
      <xdr:spPr>
        <a:xfrm>
          <a:off x="3797300" y="5914263"/>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89933</xdr:rowOff>
    </xdr:from>
    <xdr:ext cx="534377" cy="259045"/>
    <xdr:sp macro="" textlink="">
      <xdr:nvSpPr>
        <xdr:cNvPr id="62" name="議会費平均値テキスト"/>
        <xdr:cNvSpPr txBox="1"/>
      </xdr:nvSpPr>
      <xdr:spPr>
        <a:xfrm>
          <a:off x="4686300" y="6090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84963</xdr:rowOff>
    </xdr:from>
    <xdr:to>
      <xdr:col>19</xdr:col>
      <xdr:colOff>177800</xdr:colOff>
      <xdr:row>34</xdr:row>
      <xdr:rowOff>121412</xdr:rowOff>
    </xdr:to>
    <xdr:cxnSp macro="">
      <xdr:nvCxnSpPr>
        <xdr:cNvPr id="64" name="直線コネクタ 63"/>
        <xdr:cNvCxnSpPr/>
      </xdr:nvCxnSpPr>
      <xdr:spPr>
        <a:xfrm flipV="1">
          <a:off x="2908300" y="5914263"/>
          <a:ext cx="889000" cy="3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62247</xdr:rowOff>
    </xdr:from>
    <xdr:ext cx="534377" cy="259045"/>
    <xdr:sp macro="" textlink="">
      <xdr:nvSpPr>
        <xdr:cNvPr id="66" name="テキスト ボックス 65"/>
        <xdr:cNvSpPr txBox="1"/>
      </xdr:nvSpPr>
      <xdr:spPr>
        <a:xfrm>
          <a:off x="3530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121412</xdr:rowOff>
    </xdr:from>
    <xdr:to>
      <xdr:col>15</xdr:col>
      <xdr:colOff>50800</xdr:colOff>
      <xdr:row>34</xdr:row>
      <xdr:rowOff>140208</xdr:rowOff>
    </xdr:to>
    <xdr:cxnSp macro="">
      <xdr:nvCxnSpPr>
        <xdr:cNvPr id="67" name="直線コネクタ 66"/>
        <xdr:cNvCxnSpPr/>
      </xdr:nvCxnSpPr>
      <xdr:spPr>
        <a:xfrm flipV="1">
          <a:off x="2019300" y="5950712"/>
          <a:ext cx="889000" cy="1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148988</xdr:rowOff>
    </xdr:from>
    <xdr:ext cx="534377" cy="259045"/>
    <xdr:sp macro="" textlink="">
      <xdr:nvSpPr>
        <xdr:cNvPr id="69" name="テキスト ボックス 68"/>
        <xdr:cNvSpPr txBox="1"/>
      </xdr:nvSpPr>
      <xdr:spPr>
        <a:xfrm>
          <a:off x="2641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140208</xdr:rowOff>
    </xdr:from>
    <xdr:to>
      <xdr:col>10</xdr:col>
      <xdr:colOff>114300</xdr:colOff>
      <xdr:row>34</xdr:row>
      <xdr:rowOff>167640</xdr:rowOff>
    </xdr:to>
    <xdr:cxnSp macro="">
      <xdr:nvCxnSpPr>
        <xdr:cNvPr id="70" name="直線コネクタ 69"/>
        <xdr:cNvCxnSpPr/>
      </xdr:nvCxnSpPr>
      <xdr:spPr>
        <a:xfrm flipV="1">
          <a:off x="1130300" y="59695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44323</xdr:rowOff>
    </xdr:from>
    <xdr:to>
      <xdr:col>10</xdr:col>
      <xdr:colOff>165100</xdr:colOff>
      <xdr:row>35</xdr:row>
      <xdr:rowOff>145923</xdr:rowOff>
    </xdr:to>
    <xdr:sp macro="" textlink="">
      <xdr:nvSpPr>
        <xdr:cNvPr id="71" name="フローチャート: 判断 70"/>
        <xdr:cNvSpPr/>
      </xdr:nvSpPr>
      <xdr:spPr>
        <a:xfrm>
          <a:off x="1968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137050</xdr:rowOff>
    </xdr:from>
    <xdr:ext cx="534377" cy="259045"/>
    <xdr:sp macro="" textlink="">
      <xdr:nvSpPr>
        <xdr:cNvPr id="72" name="テキスト ボックス 71"/>
        <xdr:cNvSpPr txBox="1"/>
      </xdr:nvSpPr>
      <xdr:spPr>
        <a:xfrm>
          <a:off x="1752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92964</xdr:rowOff>
    </xdr:from>
    <xdr:to>
      <xdr:col>6</xdr:col>
      <xdr:colOff>38100</xdr:colOff>
      <xdr:row>36</xdr:row>
      <xdr:rowOff>23114</xdr:rowOff>
    </xdr:to>
    <xdr:sp macro="" textlink="">
      <xdr:nvSpPr>
        <xdr:cNvPr id="73" name="フローチャート: 判断 72"/>
        <xdr:cNvSpPr/>
      </xdr:nvSpPr>
      <xdr:spPr>
        <a:xfrm>
          <a:off x="1079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14241</xdr:rowOff>
    </xdr:from>
    <xdr:ext cx="534377" cy="259045"/>
    <xdr:sp macro="" textlink="">
      <xdr:nvSpPr>
        <xdr:cNvPr id="74" name="テキスト ボックス 73"/>
        <xdr:cNvSpPr txBox="1"/>
      </xdr:nvSpPr>
      <xdr:spPr>
        <a:xfrm>
          <a:off x="863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36449</xdr:rowOff>
    </xdr:from>
    <xdr:to>
      <xdr:col>24</xdr:col>
      <xdr:colOff>114300</xdr:colOff>
      <xdr:row>34</xdr:row>
      <xdr:rowOff>138049</xdr:rowOff>
    </xdr:to>
    <xdr:sp macro="" textlink="">
      <xdr:nvSpPr>
        <xdr:cNvPr id="80" name="楕円 79"/>
        <xdr:cNvSpPr/>
      </xdr:nvSpPr>
      <xdr:spPr>
        <a:xfrm>
          <a:off x="4584700" y="586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59326</xdr:rowOff>
    </xdr:from>
    <xdr:ext cx="534377" cy="259045"/>
    <xdr:sp macro="" textlink="">
      <xdr:nvSpPr>
        <xdr:cNvPr id="81" name="議会費該当値テキスト"/>
        <xdr:cNvSpPr txBox="1"/>
      </xdr:nvSpPr>
      <xdr:spPr>
        <a:xfrm>
          <a:off x="4686300" y="571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34163</xdr:rowOff>
    </xdr:from>
    <xdr:to>
      <xdr:col>20</xdr:col>
      <xdr:colOff>38100</xdr:colOff>
      <xdr:row>34</xdr:row>
      <xdr:rowOff>135763</xdr:rowOff>
    </xdr:to>
    <xdr:sp macro="" textlink="">
      <xdr:nvSpPr>
        <xdr:cNvPr id="82" name="楕円 81"/>
        <xdr:cNvSpPr/>
      </xdr:nvSpPr>
      <xdr:spPr>
        <a:xfrm>
          <a:off x="3746500" y="586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152290</xdr:rowOff>
    </xdr:from>
    <xdr:ext cx="534377" cy="259045"/>
    <xdr:sp macro="" textlink="">
      <xdr:nvSpPr>
        <xdr:cNvPr id="83" name="テキスト ボックス 82"/>
        <xdr:cNvSpPr txBox="1"/>
      </xdr:nvSpPr>
      <xdr:spPr>
        <a:xfrm>
          <a:off x="3530111" y="563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70612</xdr:rowOff>
    </xdr:from>
    <xdr:to>
      <xdr:col>15</xdr:col>
      <xdr:colOff>101600</xdr:colOff>
      <xdr:row>35</xdr:row>
      <xdr:rowOff>762</xdr:rowOff>
    </xdr:to>
    <xdr:sp macro="" textlink="">
      <xdr:nvSpPr>
        <xdr:cNvPr id="84" name="楕円 83"/>
        <xdr:cNvSpPr/>
      </xdr:nvSpPr>
      <xdr:spPr>
        <a:xfrm>
          <a:off x="2857500" y="589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17289</xdr:rowOff>
    </xdr:from>
    <xdr:ext cx="534377" cy="259045"/>
    <xdr:sp macro="" textlink="">
      <xdr:nvSpPr>
        <xdr:cNvPr id="85" name="テキスト ボックス 84"/>
        <xdr:cNvSpPr txBox="1"/>
      </xdr:nvSpPr>
      <xdr:spPr>
        <a:xfrm>
          <a:off x="2641111" y="567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89408</xdr:rowOff>
    </xdr:from>
    <xdr:to>
      <xdr:col>10</xdr:col>
      <xdr:colOff>165100</xdr:colOff>
      <xdr:row>35</xdr:row>
      <xdr:rowOff>19558</xdr:rowOff>
    </xdr:to>
    <xdr:sp macro="" textlink="">
      <xdr:nvSpPr>
        <xdr:cNvPr id="86" name="楕円 85"/>
        <xdr:cNvSpPr/>
      </xdr:nvSpPr>
      <xdr:spPr>
        <a:xfrm>
          <a:off x="1968500" y="591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36085</xdr:rowOff>
    </xdr:from>
    <xdr:ext cx="534377" cy="259045"/>
    <xdr:sp macro="" textlink="">
      <xdr:nvSpPr>
        <xdr:cNvPr id="87" name="テキスト ボックス 86"/>
        <xdr:cNvSpPr txBox="1"/>
      </xdr:nvSpPr>
      <xdr:spPr>
        <a:xfrm>
          <a:off x="1752111" y="569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116840</xdr:rowOff>
    </xdr:from>
    <xdr:to>
      <xdr:col>6</xdr:col>
      <xdr:colOff>38100</xdr:colOff>
      <xdr:row>35</xdr:row>
      <xdr:rowOff>46990</xdr:rowOff>
    </xdr:to>
    <xdr:sp macro="" textlink="">
      <xdr:nvSpPr>
        <xdr:cNvPr id="88" name="楕円 87"/>
        <xdr:cNvSpPr/>
      </xdr:nvSpPr>
      <xdr:spPr>
        <a:xfrm>
          <a:off x="1079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63517</xdr:rowOff>
    </xdr:from>
    <xdr:ext cx="534377" cy="259045"/>
    <xdr:sp macro="" textlink="">
      <xdr:nvSpPr>
        <xdr:cNvPr id="89" name="テキスト ボックス 88"/>
        <xdr:cNvSpPr txBox="1"/>
      </xdr:nvSpPr>
      <xdr:spPr>
        <a:xfrm>
          <a:off x="863111" y="572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166076</xdr:rowOff>
    </xdr:from>
    <xdr:to>
      <xdr:col>24</xdr:col>
      <xdr:colOff>63500</xdr:colOff>
      <xdr:row>56</xdr:row>
      <xdr:rowOff>62863</xdr:rowOff>
    </xdr:to>
    <xdr:cxnSp macro="">
      <xdr:nvCxnSpPr>
        <xdr:cNvPr id="116" name="直線コネクタ 115"/>
        <xdr:cNvCxnSpPr/>
      </xdr:nvCxnSpPr>
      <xdr:spPr>
        <a:xfrm flipV="1">
          <a:off x="3797300" y="9595826"/>
          <a:ext cx="838200" cy="6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4023</xdr:rowOff>
    </xdr:from>
    <xdr:ext cx="599010" cy="259045"/>
    <xdr:sp macro="" textlink="">
      <xdr:nvSpPr>
        <xdr:cNvPr id="117" name="総務費平均値テキスト"/>
        <xdr:cNvSpPr txBox="1"/>
      </xdr:nvSpPr>
      <xdr:spPr>
        <a:xfrm>
          <a:off x="4686300" y="9605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62863</xdr:rowOff>
    </xdr:from>
    <xdr:to>
      <xdr:col>19</xdr:col>
      <xdr:colOff>177800</xdr:colOff>
      <xdr:row>57</xdr:row>
      <xdr:rowOff>44076</xdr:rowOff>
    </xdr:to>
    <xdr:cxnSp macro="">
      <xdr:nvCxnSpPr>
        <xdr:cNvPr id="119" name="直線コネクタ 118"/>
        <xdr:cNvCxnSpPr/>
      </xdr:nvCxnSpPr>
      <xdr:spPr>
        <a:xfrm flipV="1">
          <a:off x="2908300" y="9664063"/>
          <a:ext cx="889000" cy="15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132587</xdr:rowOff>
    </xdr:from>
    <xdr:ext cx="599010" cy="259045"/>
    <xdr:sp macro="" textlink="">
      <xdr:nvSpPr>
        <xdr:cNvPr id="121" name="テキスト ボックス 120"/>
        <xdr:cNvSpPr txBox="1"/>
      </xdr:nvSpPr>
      <xdr:spPr>
        <a:xfrm>
          <a:off x="3497795" y="9733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44076</xdr:rowOff>
    </xdr:from>
    <xdr:to>
      <xdr:col>15</xdr:col>
      <xdr:colOff>50800</xdr:colOff>
      <xdr:row>57</xdr:row>
      <xdr:rowOff>124444</xdr:rowOff>
    </xdr:to>
    <xdr:cxnSp macro="">
      <xdr:nvCxnSpPr>
        <xdr:cNvPr id="122" name="直線コネクタ 121"/>
        <xdr:cNvCxnSpPr/>
      </xdr:nvCxnSpPr>
      <xdr:spPr>
        <a:xfrm flipV="1">
          <a:off x="2019300" y="9816726"/>
          <a:ext cx="889000" cy="8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169015</xdr:rowOff>
    </xdr:from>
    <xdr:ext cx="599010" cy="259045"/>
    <xdr:sp macro="" textlink="">
      <xdr:nvSpPr>
        <xdr:cNvPr id="124" name="テキスト ボックス 123"/>
        <xdr:cNvSpPr txBox="1"/>
      </xdr:nvSpPr>
      <xdr:spPr>
        <a:xfrm>
          <a:off x="2608795" y="942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107438</xdr:rowOff>
    </xdr:from>
    <xdr:to>
      <xdr:col>10</xdr:col>
      <xdr:colOff>114300</xdr:colOff>
      <xdr:row>57</xdr:row>
      <xdr:rowOff>124444</xdr:rowOff>
    </xdr:to>
    <xdr:cxnSp macro="">
      <xdr:nvCxnSpPr>
        <xdr:cNvPr id="125" name="直線コネクタ 124"/>
        <xdr:cNvCxnSpPr/>
      </xdr:nvCxnSpPr>
      <xdr:spPr>
        <a:xfrm>
          <a:off x="1130300" y="9880088"/>
          <a:ext cx="889000" cy="1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81875</xdr:rowOff>
    </xdr:from>
    <xdr:to>
      <xdr:col>10</xdr:col>
      <xdr:colOff>165100</xdr:colOff>
      <xdr:row>57</xdr:row>
      <xdr:rowOff>12025</xdr:rowOff>
    </xdr:to>
    <xdr:sp macro="" textlink="">
      <xdr:nvSpPr>
        <xdr:cNvPr id="126" name="フローチャート: 判断 125"/>
        <xdr:cNvSpPr/>
      </xdr:nvSpPr>
      <xdr:spPr>
        <a:xfrm>
          <a:off x="1968500" y="968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28552</xdr:rowOff>
    </xdr:from>
    <xdr:ext cx="599010" cy="259045"/>
    <xdr:sp macro="" textlink="">
      <xdr:nvSpPr>
        <xdr:cNvPr id="127" name="テキスト ボックス 126"/>
        <xdr:cNvSpPr txBox="1"/>
      </xdr:nvSpPr>
      <xdr:spPr>
        <a:xfrm>
          <a:off x="1719795" y="9458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54829</xdr:rowOff>
    </xdr:from>
    <xdr:to>
      <xdr:col>6</xdr:col>
      <xdr:colOff>38100</xdr:colOff>
      <xdr:row>56</xdr:row>
      <xdr:rowOff>156429</xdr:rowOff>
    </xdr:to>
    <xdr:sp macro="" textlink="">
      <xdr:nvSpPr>
        <xdr:cNvPr id="128" name="フローチャート: 判断 127"/>
        <xdr:cNvSpPr/>
      </xdr:nvSpPr>
      <xdr:spPr>
        <a:xfrm>
          <a:off x="1079500" y="9656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1506</xdr:rowOff>
    </xdr:from>
    <xdr:ext cx="599010" cy="259045"/>
    <xdr:sp macro="" textlink="">
      <xdr:nvSpPr>
        <xdr:cNvPr id="129" name="テキスト ボックス 128"/>
        <xdr:cNvSpPr txBox="1"/>
      </xdr:nvSpPr>
      <xdr:spPr>
        <a:xfrm>
          <a:off x="830795" y="9431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115276</xdr:rowOff>
    </xdr:from>
    <xdr:to>
      <xdr:col>24</xdr:col>
      <xdr:colOff>114300</xdr:colOff>
      <xdr:row>56</xdr:row>
      <xdr:rowOff>45426</xdr:rowOff>
    </xdr:to>
    <xdr:sp macro="" textlink="">
      <xdr:nvSpPr>
        <xdr:cNvPr id="135" name="楕円 134"/>
        <xdr:cNvSpPr/>
      </xdr:nvSpPr>
      <xdr:spPr>
        <a:xfrm>
          <a:off x="4584700" y="954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138153</xdr:rowOff>
    </xdr:from>
    <xdr:ext cx="599010" cy="259045"/>
    <xdr:sp macro="" textlink="">
      <xdr:nvSpPr>
        <xdr:cNvPr id="136" name="総務費該当値テキスト"/>
        <xdr:cNvSpPr txBox="1"/>
      </xdr:nvSpPr>
      <xdr:spPr>
        <a:xfrm>
          <a:off x="4686300" y="9396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12063</xdr:rowOff>
    </xdr:from>
    <xdr:to>
      <xdr:col>20</xdr:col>
      <xdr:colOff>38100</xdr:colOff>
      <xdr:row>56</xdr:row>
      <xdr:rowOff>113663</xdr:rowOff>
    </xdr:to>
    <xdr:sp macro="" textlink="">
      <xdr:nvSpPr>
        <xdr:cNvPr id="137" name="楕円 136"/>
        <xdr:cNvSpPr/>
      </xdr:nvSpPr>
      <xdr:spPr>
        <a:xfrm>
          <a:off x="3746500" y="961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130190</xdr:rowOff>
    </xdr:from>
    <xdr:ext cx="599010" cy="259045"/>
    <xdr:sp macro="" textlink="">
      <xdr:nvSpPr>
        <xdr:cNvPr id="138" name="テキスト ボックス 137"/>
        <xdr:cNvSpPr txBox="1"/>
      </xdr:nvSpPr>
      <xdr:spPr>
        <a:xfrm>
          <a:off x="3497795" y="938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164726</xdr:rowOff>
    </xdr:from>
    <xdr:to>
      <xdr:col>15</xdr:col>
      <xdr:colOff>101600</xdr:colOff>
      <xdr:row>57</xdr:row>
      <xdr:rowOff>94876</xdr:rowOff>
    </xdr:to>
    <xdr:sp macro="" textlink="">
      <xdr:nvSpPr>
        <xdr:cNvPr id="139" name="楕円 138"/>
        <xdr:cNvSpPr/>
      </xdr:nvSpPr>
      <xdr:spPr>
        <a:xfrm>
          <a:off x="2857500" y="976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86003</xdr:rowOff>
    </xdr:from>
    <xdr:ext cx="599010" cy="259045"/>
    <xdr:sp macro="" textlink="">
      <xdr:nvSpPr>
        <xdr:cNvPr id="140" name="テキスト ボックス 139"/>
        <xdr:cNvSpPr txBox="1"/>
      </xdr:nvSpPr>
      <xdr:spPr>
        <a:xfrm>
          <a:off x="2608795" y="9858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73644</xdr:rowOff>
    </xdr:from>
    <xdr:to>
      <xdr:col>10</xdr:col>
      <xdr:colOff>165100</xdr:colOff>
      <xdr:row>58</xdr:row>
      <xdr:rowOff>3794</xdr:rowOff>
    </xdr:to>
    <xdr:sp macro="" textlink="">
      <xdr:nvSpPr>
        <xdr:cNvPr id="141" name="楕円 140"/>
        <xdr:cNvSpPr/>
      </xdr:nvSpPr>
      <xdr:spPr>
        <a:xfrm>
          <a:off x="1968500" y="984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166371</xdr:rowOff>
    </xdr:from>
    <xdr:ext cx="534377" cy="259045"/>
    <xdr:sp macro="" textlink="">
      <xdr:nvSpPr>
        <xdr:cNvPr id="142" name="テキスト ボックス 141"/>
        <xdr:cNvSpPr txBox="1"/>
      </xdr:nvSpPr>
      <xdr:spPr>
        <a:xfrm>
          <a:off x="1752111" y="99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56638</xdr:rowOff>
    </xdr:from>
    <xdr:to>
      <xdr:col>6</xdr:col>
      <xdr:colOff>38100</xdr:colOff>
      <xdr:row>57</xdr:row>
      <xdr:rowOff>158238</xdr:rowOff>
    </xdr:to>
    <xdr:sp macro="" textlink="">
      <xdr:nvSpPr>
        <xdr:cNvPr id="143" name="楕円 142"/>
        <xdr:cNvSpPr/>
      </xdr:nvSpPr>
      <xdr:spPr>
        <a:xfrm>
          <a:off x="1079500" y="982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149365</xdr:rowOff>
    </xdr:from>
    <xdr:ext cx="534377" cy="259045"/>
    <xdr:sp macro="" textlink="">
      <xdr:nvSpPr>
        <xdr:cNvPr id="144" name="テキスト ボックス 143"/>
        <xdr:cNvSpPr txBox="1"/>
      </xdr:nvSpPr>
      <xdr:spPr>
        <a:xfrm>
          <a:off x="863111" y="99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59237</xdr:rowOff>
    </xdr:from>
    <xdr:to>
      <xdr:col>24</xdr:col>
      <xdr:colOff>63500</xdr:colOff>
      <xdr:row>76</xdr:row>
      <xdr:rowOff>103356</xdr:rowOff>
    </xdr:to>
    <xdr:cxnSp macro="">
      <xdr:nvCxnSpPr>
        <xdr:cNvPr id="172" name="直線コネクタ 171"/>
        <xdr:cNvCxnSpPr/>
      </xdr:nvCxnSpPr>
      <xdr:spPr>
        <a:xfrm>
          <a:off x="3797300" y="13089437"/>
          <a:ext cx="838200" cy="4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37779</xdr:rowOff>
    </xdr:from>
    <xdr:ext cx="599010" cy="259045"/>
    <xdr:sp macro="" textlink="">
      <xdr:nvSpPr>
        <xdr:cNvPr id="173" name="民生費平均値テキスト"/>
        <xdr:cNvSpPr txBox="1"/>
      </xdr:nvSpPr>
      <xdr:spPr>
        <a:xfrm>
          <a:off x="4686300" y="128965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59237</xdr:rowOff>
    </xdr:from>
    <xdr:to>
      <xdr:col>19</xdr:col>
      <xdr:colOff>177800</xdr:colOff>
      <xdr:row>76</xdr:row>
      <xdr:rowOff>136275</xdr:rowOff>
    </xdr:to>
    <xdr:cxnSp macro="">
      <xdr:nvCxnSpPr>
        <xdr:cNvPr id="175" name="直線コネクタ 174"/>
        <xdr:cNvCxnSpPr/>
      </xdr:nvCxnSpPr>
      <xdr:spPr>
        <a:xfrm flipV="1">
          <a:off x="2908300" y="13089437"/>
          <a:ext cx="889000" cy="7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144370</xdr:rowOff>
    </xdr:from>
    <xdr:ext cx="599010" cy="259045"/>
    <xdr:sp macro="" textlink="">
      <xdr:nvSpPr>
        <xdr:cNvPr id="177" name="テキスト ボックス 176"/>
        <xdr:cNvSpPr txBox="1"/>
      </xdr:nvSpPr>
      <xdr:spPr>
        <a:xfrm>
          <a:off x="3497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136275</xdr:rowOff>
    </xdr:from>
    <xdr:to>
      <xdr:col>15</xdr:col>
      <xdr:colOff>50800</xdr:colOff>
      <xdr:row>77</xdr:row>
      <xdr:rowOff>35916</xdr:rowOff>
    </xdr:to>
    <xdr:cxnSp macro="">
      <xdr:nvCxnSpPr>
        <xdr:cNvPr id="178" name="直線コネクタ 177"/>
        <xdr:cNvCxnSpPr/>
      </xdr:nvCxnSpPr>
      <xdr:spPr>
        <a:xfrm flipV="1">
          <a:off x="2019300" y="13166475"/>
          <a:ext cx="889000" cy="7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22243</xdr:rowOff>
    </xdr:from>
    <xdr:ext cx="599010" cy="259045"/>
    <xdr:sp macro="" textlink="">
      <xdr:nvSpPr>
        <xdr:cNvPr id="180" name="テキスト ボックス 179"/>
        <xdr:cNvSpPr txBox="1"/>
      </xdr:nvSpPr>
      <xdr:spPr>
        <a:xfrm>
          <a:off x="2608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165271</xdr:rowOff>
    </xdr:from>
    <xdr:to>
      <xdr:col>10</xdr:col>
      <xdr:colOff>114300</xdr:colOff>
      <xdr:row>77</xdr:row>
      <xdr:rowOff>35916</xdr:rowOff>
    </xdr:to>
    <xdr:cxnSp macro="">
      <xdr:nvCxnSpPr>
        <xdr:cNvPr id="181" name="直線コネクタ 180"/>
        <xdr:cNvCxnSpPr/>
      </xdr:nvCxnSpPr>
      <xdr:spPr>
        <a:xfrm>
          <a:off x="1130300" y="13195471"/>
          <a:ext cx="889000" cy="4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98808</xdr:rowOff>
    </xdr:from>
    <xdr:to>
      <xdr:col>10</xdr:col>
      <xdr:colOff>165100</xdr:colOff>
      <xdr:row>77</xdr:row>
      <xdr:rowOff>28958</xdr:rowOff>
    </xdr:to>
    <xdr:sp macro="" textlink="">
      <xdr:nvSpPr>
        <xdr:cNvPr id="182" name="フローチャート: 判断 181"/>
        <xdr:cNvSpPr/>
      </xdr:nvSpPr>
      <xdr:spPr>
        <a:xfrm>
          <a:off x="1968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45484</xdr:rowOff>
    </xdr:from>
    <xdr:ext cx="599010" cy="259045"/>
    <xdr:sp macro="" textlink="">
      <xdr:nvSpPr>
        <xdr:cNvPr id="183" name="テキスト ボックス 182"/>
        <xdr:cNvSpPr txBox="1"/>
      </xdr:nvSpPr>
      <xdr:spPr>
        <a:xfrm>
          <a:off x="1719795"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156263</xdr:rowOff>
    </xdr:from>
    <xdr:to>
      <xdr:col>6</xdr:col>
      <xdr:colOff>38100</xdr:colOff>
      <xdr:row>77</xdr:row>
      <xdr:rowOff>86413</xdr:rowOff>
    </xdr:to>
    <xdr:sp macro="" textlink="">
      <xdr:nvSpPr>
        <xdr:cNvPr id="184" name="フローチャート: 判断 183"/>
        <xdr:cNvSpPr/>
      </xdr:nvSpPr>
      <xdr:spPr>
        <a:xfrm>
          <a:off x="1079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77540</xdr:rowOff>
    </xdr:from>
    <xdr:ext cx="599010" cy="259045"/>
    <xdr:sp macro="" textlink="">
      <xdr:nvSpPr>
        <xdr:cNvPr id="185" name="テキスト ボックス 184"/>
        <xdr:cNvSpPr txBox="1"/>
      </xdr:nvSpPr>
      <xdr:spPr>
        <a:xfrm>
          <a:off x="830795"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52556</xdr:rowOff>
    </xdr:from>
    <xdr:to>
      <xdr:col>24</xdr:col>
      <xdr:colOff>114300</xdr:colOff>
      <xdr:row>76</xdr:row>
      <xdr:rowOff>154156</xdr:rowOff>
    </xdr:to>
    <xdr:sp macro="" textlink="">
      <xdr:nvSpPr>
        <xdr:cNvPr id="191" name="楕円 190"/>
        <xdr:cNvSpPr/>
      </xdr:nvSpPr>
      <xdr:spPr>
        <a:xfrm>
          <a:off x="4584700" y="1308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30983</xdr:rowOff>
    </xdr:from>
    <xdr:ext cx="599010" cy="259045"/>
    <xdr:sp macro="" textlink="">
      <xdr:nvSpPr>
        <xdr:cNvPr id="192" name="民生費該当値テキスト"/>
        <xdr:cNvSpPr txBox="1"/>
      </xdr:nvSpPr>
      <xdr:spPr>
        <a:xfrm>
          <a:off x="4686300" y="1306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8437</xdr:rowOff>
    </xdr:from>
    <xdr:to>
      <xdr:col>20</xdr:col>
      <xdr:colOff>38100</xdr:colOff>
      <xdr:row>76</xdr:row>
      <xdr:rowOff>110037</xdr:rowOff>
    </xdr:to>
    <xdr:sp macro="" textlink="">
      <xdr:nvSpPr>
        <xdr:cNvPr id="193" name="楕円 192"/>
        <xdr:cNvSpPr/>
      </xdr:nvSpPr>
      <xdr:spPr>
        <a:xfrm>
          <a:off x="3746500" y="1303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126564</xdr:rowOff>
    </xdr:from>
    <xdr:ext cx="599010" cy="259045"/>
    <xdr:sp macro="" textlink="">
      <xdr:nvSpPr>
        <xdr:cNvPr id="194" name="テキスト ボックス 193"/>
        <xdr:cNvSpPr txBox="1"/>
      </xdr:nvSpPr>
      <xdr:spPr>
        <a:xfrm>
          <a:off x="3497795" y="12813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85475</xdr:rowOff>
    </xdr:from>
    <xdr:to>
      <xdr:col>15</xdr:col>
      <xdr:colOff>101600</xdr:colOff>
      <xdr:row>77</xdr:row>
      <xdr:rowOff>15625</xdr:rowOff>
    </xdr:to>
    <xdr:sp macro="" textlink="">
      <xdr:nvSpPr>
        <xdr:cNvPr id="195" name="楕円 194"/>
        <xdr:cNvSpPr/>
      </xdr:nvSpPr>
      <xdr:spPr>
        <a:xfrm>
          <a:off x="2857500" y="1311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32152</xdr:rowOff>
    </xdr:from>
    <xdr:ext cx="599010" cy="259045"/>
    <xdr:sp macro="" textlink="">
      <xdr:nvSpPr>
        <xdr:cNvPr id="196" name="テキスト ボックス 195"/>
        <xdr:cNvSpPr txBox="1"/>
      </xdr:nvSpPr>
      <xdr:spPr>
        <a:xfrm>
          <a:off x="2608795" y="12890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156566</xdr:rowOff>
    </xdr:from>
    <xdr:to>
      <xdr:col>10</xdr:col>
      <xdr:colOff>165100</xdr:colOff>
      <xdr:row>77</xdr:row>
      <xdr:rowOff>86716</xdr:rowOff>
    </xdr:to>
    <xdr:sp macro="" textlink="">
      <xdr:nvSpPr>
        <xdr:cNvPr id="197" name="楕円 196"/>
        <xdr:cNvSpPr/>
      </xdr:nvSpPr>
      <xdr:spPr>
        <a:xfrm>
          <a:off x="1968500" y="1318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77843</xdr:rowOff>
    </xdr:from>
    <xdr:ext cx="599010" cy="259045"/>
    <xdr:sp macro="" textlink="">
      <xdr:nvSpPr>
        <xdr:cNvPr id="198" name="テキスト ボックス 197"/>
        <xdr:cNvSpPr txBox="1"/>
      </xdr:nvSpPr>
      <xdr:spPr>
        <a:xfrm>
          <a:off x="1719795" y="1327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114471</xdr:rowOff>
    </xdr:from>
    <xdr:to>
      <xdr:col>6</xdr:col>
      <xdr:colOff>38100</xdr:colOff>
      <xdr:row>77</xdr:row>
      <xdr:rowOff>44621</xdr:rowOff>
    </xdr:to>
    <xdr:sp macro="" textlink="">
      <xdr:nvSpPr>
        <xdr:cNvPr id="199" name="楕円 198"/>
        <xdr:cNvSpPr/>
      </xdr:nvSpPr>
      <xdr:spPr>
        <a:xfrm>
          <a:off x="1079500" y="1314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61148</xdr:rowOff>
    </xdr:from>
    <xdr:ext cx="599010" cy="259045"/>
    <xdr:sp macro="" textlink="">
      <xdr:nvSpPr>
        <xdr:cNvPr id="200" name="テキスト ボックス 199"/>
        <xdr:cNvSpPr txBox="1"/>
      </xdr:nvSpPr>
      <xdr:spPr>
        <a:xfrm>
          <a:off x="830795" y="12919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170162</xdr:rowOff>
    </xdr:from>
    <xdr:to>
      <xdr:col>24</xdr:col>
      <xdr:colOff>63500</xdr:colOff>
      <xdr:row>97</xdr:row>
      <xdr:rowOff>30742</xdr:rowOff>
    </xdr:to>
    <xdr:cxnSp macro="">
      <xdr:nvCxnSpPr>
        <xdr:cNvPr id="229" name="直線コネクタ 228"/>
        <xdr:cNvCxnSpPr/>
      </xdr:nvCxnSpPr>
      <xdr:spPr>
        <a:xfrm flipV="1">
          <a:off x="3797300" y="16629362"/>
          <a:ext cx="838200" cy="3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158557</xdr:rowOff>
    </xdr:from>
    <xdr:ext cx="534377" cy="259045"/>
    <xdr:sp macro="" textlink="">
      <xdr:nvSpPr>
        <xdr:cNvPr id="230" name="衛生費平均値テキスト"/>
        <xdr:cNvSpPr txBox="1"/>
      </xdr:nvSpPr>
      <xdr:spPr>
        <a:xfrm>
          <a:off x="4686300" y="16617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104449</xdr:rowOff>
    </xdr:from>
    <xdr:to>
      <xdr:col>19</xdr:col>
      <xdr:colOff>177800</xdr:colOff>
      <xdr:row>97</xdr:row>
      <xdr:rowOff>30742</xdr:rowOff>
    </xdr:to>
    <xdr:cxnSp macro="">
      <xdr:nvCxnSpPr>
        <xdr:cNvPr id="232" name="直線コネクタ 231"/>
        <xdr:cNvCxnSpPr/>
      </xdr:nvCxnSpPr>
      <xdr:spPr>
        <a:xfrm>
          <a:off x="2908300" y="16563649"/>
          <a:ext cx="889000" cy="9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118891</xdr:rowOff>
    </xdr:from>
    <xdr:ext cx="534377" cy="259045"/>
    <xdr:sp macro="" textlink="">
      <xdr:nvSpPr>
        <xdr:cNvPr id="234" name="テキスト ボックス 233"/>
        <xdr:cNvSpPr txBox="1"/>
      </xdr:nvSpPr>
      <xdr:spPr>
        <a:xfrm>
          <a:off x="3530111" y="1674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104449</xdr:rowOff>
    </xdr:from>
    <xdr:to>
      <xdr:col>15</xdr:col>
      <xdr:colOff>50800</xdr:colOff>
      <xdr:row>97</xdr:row>
      <xdr:rowOff>50870</xdr:rowOff>
    </xdr:to>
    <xdr:cxnSp macro="">
      <xdr:nvCxnSpPr>
        <xdr:cNvPr id="235" name="直線コネクタ 234"/>
        <xdr:cNvCxnSpPr/>
      </xdr:nvCxnSpPr>
      <xdr:spPr>
        <a:xfrm flipV="1">
          <a:off x="2019300" y="16563649"/>
          <a:ext cx="889000" cy="11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131011</xdr:rowOff>
    </xdr:from>
    <xdr:ext cx="534377" cy="259045"/>
    <xdr:sp macro="" textlink="">
      <xdr:nvSpPr>
        <xdr:cNvPr id="237" name="テキスト ボックス 236"/>
        <xdr:cNvSpPr txBox="1"/>
      </xdr:nvSpPr>
      <xdr:spPr>
        <a:xfrm>
          <a:off x="2641111" y="1676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50870</xdr:rowOff>
    </xdr:from>
    <xdr:to>
      <xdr:col>10</xdr:col>
      <xdr:colOff>114300</xdr:colOff>
      <xdr:row>97</xdr:row>
      <xdr:rowOff>74099</xdr:rowOff>
    </xdr:to>
    <xdr:cxnSp macro="">
      <xdr:nvCxnSpPr>
        <xdr:cNvPr id="238" name="直線コネクタ 237"/>
        <xdr:cNvCxnSpPr/>
      </xdr:nvCxnSpPr>
      <xdr:spPr>
        <a:xfrm flipV="1">
          <a:off x="1130300" y="16681520"/>
          <a:ext cx="889000" cy="2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39" name="フローチャート: 判断 238"/>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118812</xdr:rowOff>
    </xdr:from>
    <xdr:ext cx="534377" cy="259045"/>
    <xdr:sp macro="" textlink="">
      <xdr:nvSpPr>
        <xdr:cNvPr id="240" name="テキスト ボックス 239"/>
        <xdr:cNvSpPr txBox="1"/>
      </xdr:nvSpPr>
      <xdr:spPr>
        <a:xfrm>
          <a:off x="1752111" y="1674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41" name="フローチャート: 判断 240"/>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154046</xdr:rowOff>
    </xdr:from>
    <xdr:ext cx="534377" cy="259045"/>
    <xdr:sp macro="" textlink="">
      <xdr:nvSpPr>
        <xdr:cNvPr id="242" name="テキスト ボックス 241"/>
        <xdr:cNvSpPr txBox="1"/>
      </xdr:nvSpPr>
      <xdr:spPr>
        <a:xfrm>
          <a:off x="863111" y="1678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119362</xdr:rowOff>
    </xdr:from>
    <xdr:to>
      <xdr:col>24</xdr:col>
      <xdr:colOff>114300</xdr:colOff>
      <xdr:row>97</xdr:row>
      <xdr:rowOff>49512</xdr:rowOff>
    </xdr:to>
    <xdr:sp macro="" textlink="">
      <xdr:nvSpPr>
        <xdr:cNvPr id="248" name="楕円 247"/>
        <xdr:cNvSpPr/>
      </xdr:nvSpPr>
      <xdr:spPr>
        <a:xfrm>
          <a:off x="4584700" y="1657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142239</xdr:rowOff>
    </xdr:from>
    <xdr:ext cx="599010" cy="259045"/>
    <xdr:sp macro="" textlink="">
      <xdr:nvSpPr>
        <xdr:cNvPr id="249" name="衛生費該当値テキスト"/>
        <xdr:cNvSpPr txBox="1"/>
      </xdr:nvSpPr>
      <xdr:spPr>
        <a:xfrm>
          <a:off x="4686300" y="16429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151392</xdr:rowOff>
    </xdr:from>
    <xdr:to>
      <xdr:col>20</xdr:col>
      <xdr:colOff>38100</xdr:colOff>
      <xdr:row>97</xdr:row>
      <xdr:rowOff>81542</xdr:rowOff>
    </xdr:to>
    <xdr:sp macro="" textlink="">
      <xdr:nvSpPr>
        <xdr:cNvPr id="250" name="楕円 249"/>
        <xdr:cNvSpPr/>
      </xdr:nvSpPr>
      <xdr:spPr>
        <a:xfrm>
          <a:off x="3746500" y="1661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98069</xdr:rowOff>
    </xdr:from>
    <xdr:ext cx="534377" cy="259045"/>
    <xdr:sp macro="" textlink="">
      <xdr:nvSpPr>
        <xdr:cNvPr id="251" name="テキスト ボックス 250"/>
        <xdr:cNvSpPr txBox="1"/>
      </xdr:nvSpPr>
      <xdr:spPr>
        <a:xfrm>
          <a:off x="3530111" y="1638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53649</xdr:rowOff>
    </xdr:from>
    <xdr:to>
      <xdr:col>15</xdr:col>
      <xdr:colOff>101600</xdr:colOff>
      <xdr:row>96</xdr:row>
      <xdr:rowOff>155249</xdr:rowOff>
    </xdr:to>
    <xdr:sp macro="" textlink="">
      <xdr:nvSpPr>
        <xdr:cNvPr id="252" name="楕円 251"/>
        <xdr:cNvSpPr/>
      </xdr:nvSpPr>
      <xdr:spPr>
        <a:xfrm>
          <a:off x="2857500" y="1651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326</xdr:rowOff>
    </xdr:from>
    <xdr:ext cx="599010" cy="259045"/>
    <xdr:sp macro="" textlink="">
      <xdr:nvSpPr>
        <xdr:cNvPr id="253" name="テキスト ボックス 252"/>
        <xdr:cNvSpPr txBox="1"/>
      </xdr:nvSpPr>
      <xdr:spPr>
        <a:xfrm>
          <a:off x="2608795" y="1628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70</xdr:rowOff>
    </xdr:from>
    <xdr:to>
      <xdr:col>10</xdr:col>
      <xdr:colOff>165100</xdr:colOff>
      <xdr:row>97</xdr:row>
      <xdr:rowOff>101670</xdr:rowOff>
    </xdr:to>
    <xdr:sp macro="" textlink="">
      <xdr:nvSpPr>
        <xdr:cNvPr id="254" name="楕円 253"/>
        <xdr:cNvSpPr/>
      </xdr:nvSpPr>
      <xdr:spPr>
        <a:xfrm>
          <a:off x="1968500" y="166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118197</xdr:rowOff>
    </xdr:from>
    <xdr:ext cx="534377" cy="259045"/>
    <xdr:sp macro="" textlink="">
      <xdr:nvSpPr>
        <xdr:cNvPr id="255" name="テキスト ボックス 254"/>
        <xdr:cNvSpPr txBox="1"/>
      </xdr:nvSpPr>
      <xdr:spPr>
        <a:xfrm>
          <a:off x="1752111" y="1640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23299</xdr:rowOff>
    </xdr:from>
    <xdr:to>
      <xdr:col>6</xdr:col>
      <xdr:colOff>38100</xdr:colOff>
      <xdr:row>97</xdr:row>
      <xdr:rowOff>124899</xdr:rowOff>
    </xdr:to>
    <xdr:sp macro="" textlink="">
      <xdr:nvSpPr>
        <xdr:cNvPr id="256" name="楕円 255"/>
        <xdr:cNvSpPr/>
      </xdr:nvSpPr>
      <xdr:spPr>
        <a:xfrm>
          <a:off x="1079500" y="1665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141426</xdr:rowOff>
    </xdr:from>
    <xdr:ext cx="534377" cy="259045"/>
    <xdr:sp macro="" textlink="">
      <xdr:nvSpPr>
        <xdr:cNvPr id="257" name="テキスト ボックス 256"/>
        <xdr:cNvSpPr txBox="1"/>
      </xdr:nvSpPr>
      <xdr:spPr>
        <a:xfrm>
          <a:off x="863111" y="1642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114571</xdr:rowOff>
    </xdr:from>
    <xdr:ext cx="378565" cy="259045"/>
    <xdr:sp macro="" textlink="">
      <xdr:nvSpPr>
        <xdr:cNvPr id="287" name="労働費平均値テキスト"/>
        <xdr:cNvSpPr txBox="1"/>
      </xdr:nvSpPr>
      <xdr:spPr>
        <a:xfrm>
          <a:off x="10528300" y="6458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54102</xdr:rowOff>
    </xdr:from>
    <xdr:to>
      <xdr:col>50</xdr:col>
      <xdr:colOff>114300</xdr:colOff>
      <xdr:row>39</xdr:row>
      <xdr:rowOff>44450</xdr:rowOff>
    </xdr:to>
    <xdr:cxnSp macro="">
      <xdr:nvCxnSpPr>
        <xdr:cNvPr id="289" name="直線コネクタ 288"/>
        <xdr:cNvCxnSpPr/>
      </xdr:nvCxnSpPr>
      <xdr:spPr>
        <a:xfrm>
          <a:off x="8750300" y="6569202"/>
          <a:ext cx="889000" cy="16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50690</xdr:rowOff>
    </xdr:from>
    <xdr:ext cx="378565" cy="259045"/>
    <xdr:sp macro="" textlink="">
      <xdr:nvSpPr>
        <xdr:cNvPr id="291" name="テキスト ボックス 290"/>
        <xdr:cNvSpPr txBox="1"/>
      </xdr:nvSpPr>
      <xdr:spPr>
        <a:xfrm>
          <a:off x="9450017" y="6394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9398</xdr:rowOff>
    </xdr:from>
    <xdr:to>
      <xdr:col>45</xdr:col>
      <xdr:colOff>177800</xdr:colOff>
      <xdr:row>38</xdr:row>
      <xdr:rowOff>54102</xdr:rowOff>
    </xdr:to>
    <xdr:cxnSp macro="">
      <xdr:nvCxnSpPr>
        <xdr:cNvPr id="292" name="直線コネクタ 291"/>
        <xdr:cNvCxnSpPr/>
      </xdr:nvCxnSpPr>
      <xdr:spPr>
        <a:xfrm>
          <a:off x="7861300" y="5838698"/>
          <a:ext cx="889000" cy="73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16383</xdr:rowOff>
    </xdr:from>
    <xdr:to>
      <xdr:col>46</xdr:col>
      <xdr:colOff>38100</xdr:colOff>
      <xdr:row>38</xdr:row>
      <xdr:rowOff>117983</xdr:rowOff>
    </xdr:to>
    <xdr:sp macro="" textlink="">
      <xdr:nvSpPr>
        <xdr:cNvPr id="293" name="フローチャート: 判断 292"/>
        <xdr:cNvSpPr/>
      </xdr:nvSpPr>
      <xdr:spPr>
        <a:xfrm>
          <a:off x="8699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109110</xdr:rowOff>
    </xdr:from>
    <xdr:ext cx="469744" cy="259045"/>
    <xdr:sp macro="" textlink="">
      <xdr:nvSpPr>
        <xdr:cNvPr id="294" name="テキスト ボックス 293"/>
        <xdr:cNvSpPr txBox="1"/>
      </xdr:nvSpPr>
      <xdr:spPr>
        <a:xfrm>
          <a:off x="8515428" y="662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9398</xdr:rowOff>
    </xdr:from>
    <xdr:to>
      <xdr:col>41</xdr:col>
      <xdr:colOff>50800</xdr:colOff>
      <xdr:row>37</xdr:row>
      <xdr:rowOff>127127</xdr:rowOff>
    </xdr:to>
    <xdr:cxnSp macro="">
      <xdr:nvCxnSpPr>
        <xdr:cNvPr id="295" name="直線コネクタ 294"/>
        <xdr:cNvCxnSpPr/>
      </xdr:nvCxnSpPr>
      <xdr:spPr>
        <a:xfrm flipV="1">
          <a:off x="6972300" y="5838698"/>
          <a:ext cx="889000" cy="63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24892</xdr:rowOff>
    </xdr:from>
    <xdr:to>
      <xdr:col>41</xdr:col>
      <xdr:colOff>101600</xdr:colOff>
      <xdr:row>38</xdr:row>
      <xdr:rowOff>126492</xdr:rowOff>
    </xdr:to>
    <xdr:sp macro="" textlink="">
      <xdr:nvSpPr>
        <xdr:cNvPr id="296" name="フローチャート: 判断 295"/>
        <xdr:cNvSpPr/>
      </xdr:nvSpPr>
      <xdr:spPr>
        <a:xfrm>
          <a:off x="7810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117619</xdr:rowOff>
    </xdr:from>
    <xdr:ext cx="469744" cy="259045"/>
    <xdr:sp macro="" textlink="">
      <xdr:nvSpPr>
        <xdr:cNvPr id="297" name="テキスト ボックス 296"/>
        <xdr:cNvSpPr txBox="1"/>
      </xdr:nvSpPr>
      <xdr:spPr>
        <a:xfrm>
          <a:off x="7626428" y="663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127381</xdr:rowOff>
    </xdr:from>
    <xdr:to>
      <xdr:col>36</xdr:col>
      <xdr:colOff>165100</xdr:colOff>
      <xdr:row>37</xdr:row>
      <xdr:rowOff>57531</xdr:rowOff>
    </xdr:to>
    <xdr:sp macro="" textlink="">
      <xdr:nvSpPr>
        <xdr:cNvPr id="298" name="フローチャート: 判断 297"/>
        <xdr:cNvSpPr/>
      </xdr:nvSpPr>
      <xdr:spPr>
        <a:xfrm>
          <a:off x="6921500" y="629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74058</xdr:rowOff>
    </xdr:from>
    <xdr:ext cx="469744" cy="259045"/>
    <xdr:sp macro="" textlink="">
      <xdr:nvSpPr>
        <xdr:cNvPr id="299" name="テキスト ボックス 298"/>
        <xdr:cNvSpPr txBox="1"/>
      </xdr:nvSpPr>
      <xdr:spPr>
        <a:xfrm>
          <a:off x="6737428" y="60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3302</xdr:rowOff>
    </xdr:from>
    <xdr:to>
      <xdr:col>46</xdr:col>
      <xdr:colOff>38100</xdr:colOff>
      <xdr:row>38</xdr:row>
      <xdr:rowOff>104902</xdr:rowOff>
    </xdr:to>
    <xdr:sp macro="" textlink="">
      <xdr:nvSpPr>
        <xdr:cNvPr id="309" name="楕円 308"/>
        <xdr:cNvSpPr/>
      </xdr:nvSpPr>
      <xdr:spPr>
        <a:xfrm>
          <a:off x="8699500" y="651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121429</xdr:rowOff>
    </xdr:from>
    <xdr:ext cx="469744" cy="259045"/>
    <xdr:sp macro="" textlink="">
      <xdr:nvSpPr>
        <xdr:cNvPr id="310" name="テキスト ボックス 309"/>
        <xdr:cNvSpPr txBox="1"/>
      </xdr:nvSpPr>
      <xdr:spPr>
        <a:xfrm>
          <a:off x="8515428" y="629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130048</xdr:rowOff>
    </xdr:from>
    <xdr:to>
      <xdr:col>41</xdr:col>
      <xdr:colOff>101600</xdr:colOff>
      <xdr:row>34</xdr:row>
      <xdr:rowOff>60198</xdr:rowOff>
    </xdr:to>
    <xdr:sp macro="" textlink="">
      <xdr:nvSpPr>
        <xdr:cNvPr id="311" name="楕円 310"/>
        <xdr:cNvSpPr/>
      </xdr:nvSpPr>
      <xdr:spPr>
        <a:xfrm>
          <a:off x="7810500" y="578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76725</xdr:rowOff>
    </xdr:from>
    <xdr:ext cx="469744" cy="259045"/>
    <xdr:sp macro="" textlink="">
      <xdr:nvSpPr>
        <xdr:cNvPr id="312" name="テキスト ボックス 311"/>
        <xdr:cNvSpPr txBox="1"/>
      </xdr:nvSpPr>
      <xdr:spPr>
        <a:xfrm>
          <a:off x="7626428" y="556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76327</xdr:rowOff>
    </xdr:from>
    <xdr:to>
      <xdr:col>36</xdr:col>
      <xdr:colOff>165100</xdr:colOff>
      <xdr:row>38</xdr:row>
      <xdr:rowOff>6477</xdr:rowOff>
    </xdr:to>
    <xdr:sp macro="" textlink="">
      <xdr:nvSpPr>
        <xdr:cNvPr id="313" name="楕円 312"/>
        <xdr:cNvSpPr/>
      </xdr:nvSpPr>
      <xdr:spPr>
        <a:xfrm>
          <a:off x="6921500" y="641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169054</xdr:rowOff>
    </xdr:from>
    <xdr:ext cx="469744" cy="259045"/>
    <xdr:sp macro="" textlink="">
      <xdr:nvSpPr>
        <xdr:cNvPr id="314" name="テキスト ボックス 313"/>
        <xdr:cNvSpPr txBox="1"/>
      </xdr:nvSpPr>
      <xdr:spPr>
        <a:xfrm>
          <a:off x="6737428" y="65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82968</xdr:rowOff>
    </xdr:from>
    <xdr:to>
      <xdr:col>55</xdr:col>
      <xdr:colOff>0</xdr:colOff>
      <xdr:row>58</xdr:row>
      <xdr:rowOff>95445</xdr:rowOff>
    </xdr:to>
    <xdr:cxnSp macro="">
      <xdr:nvCxnSpPr>
        <xdr:cNvPr id="343" name="直線コネクタ 342"/>
        <xdr:cNvCxnSpPr/>
      </xdr:nvCxnSpPr>
      <xdr:spPr>
        <a:xfrm flipV="1">
          <a:off x="9639300" y="10027068"/>
          <a:ext cx="838200" cy="1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33323</xdr:rowOff>
    </xdr:from>
    <xdr:ext cx="599010" cy="259045"/>
    <xdr:sp macro="" textlink="">
      <xdr:nvSpPr>
        <xdr:cNvPr id="344" name="農林水産業費平均値テキスト"/>
        <xdr:cNvSpPr txBox="1"/>
      </xdr:nvSpPr>
      <xdr:spPr>
        <a:xfrm>
          <a:off x="10528300" y="980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95445</xdr:rowOff>
    </xdr:from>
    <xdr:to>
      <xdr:col>50</xdr:col>
      <xdr:colOff>114300</xdr:colOff>
      <xdr:row>58</xdr:row>
      <xdr:rowOff>115927</xdr:rowOff>
    </xdr:to>
    <xdr:cxnSp macro="">
      <xdr:nvCxnSpPr>
        <xdr:cNvPr id="346" name="直線コネクタ 345"/>
        <xdr:cNvCxnSpPr/>
      </xdr:nvCxnSpPr>
      <xdr:spPr>
        <a:xfrm flipV="1">
          <a:off x="8750300" y="10039545"/>
          <a:ext cx="889000" cy="2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158418</xdr:rowOff>
    </xdr:from>
    <xdr:ext cx="534377" cy="259045"/>
    <xdr:sp macro="" textlink="">
      <xdr:nvSpPr>
        <xdr:cNvPr id="348" name="テキスト ボックス 347"/>
        <xdr:cNvSpPr txBox="1"/>
      </xdr:nvSpPr>
      <xdr:spPr>
        <a:xfrm>
          <a:off x="9372111" y="975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83600</xdr:rowOff>
    </xdr:from>
    <xdr:to>
      <xdr:col>45</xdr:col>
      <xdr:colOff>177800</xdr:colOff>
      <xdr:row>58</xdr:row>
      <xdr:rowOff>115927</xdr:rowOff>
    </xdr:to>
    <xdr:cxnSp macro="">
      <xdr:nvCxnSpPr>
        <xdr:cNvPr id="349" name="直線コネクタ 348"/>
        <xdr:cNvCxnSpPr/>
      </xdr:nvCxnSpPr>
      <xdr:spPr>
        <a:xfrm>
          <a:off x="7861300" y="10027700"/>
          <a:ext cx="889000" cy="3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0" name="フローチャート: 判断 349"/>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170875</xdr:rowOff>
    </xdr:from>
    <xdr:ext cx="534377" cy="259045"/>
    <xdr:sp macro="" textlink="">
      <xdr:nvSpPr>
        <xdr:cNvPr id="351" name="テキスト ボックス 350"/>
        <xdr:cNvSpPr txBox="1"/>
      </xdr:nvSpPr>
      <xdr:spPr>
        <a:xfrm>
          <a:off x="8483111" y="977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83600</xdr:rowOff>
    </xdr:from>
    <xdr:to>
      <xdr:col>41</xdr:col>
      <xdr:colOff>50800</xdr:colOff>
      <xdr:row>58</xdr:row>
      <xdr:rowOff>96284</xdr:rowOff>
    </xdr:to>
    <xdr:cxnSp macro="">
      <xdr:nvCxnSpPr>
        <xdr:cNvPr id="352" name="直線コネクタ 351"/>
        <xdr:cNvCxnSpPr/>
      </xdr:nvCxnSpPr>
      <xdr:spPr>
        <a:xfrm flipV="1">
          <a:off x="6972300" y="10027700"/>
          <a:ext cx="889000" cy="1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50333</xdr:rowOff>
    </xdr:from>
    <xdr:to>
      <xdr:col>41</xdr:col>
      <xdr:colOff>101600</xdr:colOff>
      <xdr:row>58</xdr:row>
      <xdr:rowOff>151933</xdr:rowOff>
    </xdr:to>
    <xdr:sp macro="" textlink="">
      <xdr:nvSpPr>
        <xdr:cNvPr id="353" name="フローチャート: 判断 352"/>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143060</xdr:rowOff>
    </xdr:from>
    <xdr:ext cx="534377" cy="259045"/>
    <xdr:sp macro="" textlink="">
      <xdr:nvSpPr>
        <xdr:cNvPr id="354" name="テキスト ボックス 353"/>
        <xdr:cNvSpPr txBox="1"/>
      </xdr:nvSpPr>
      <xdr:spPr>
        <a:xfrm>
          <a:off x="7594111" y="1008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54663</xdr:rowOff>
    </xdr:from>
    <xdr:to>
      <xdr:col>36</xdr:col>
      <xdr:colOff>165100</xdr:colOff>
      <xdr:row>58</xdr:row>
      <xdr:rowOff>156263</xdr:rowOff>
    </xdr:to>
    <xdr:sp macro="" textlink="">
      <xdr:nvSpPr>
        <xdr:cNvPr id="355" name="フローチャート: 判断 354"/>
        <xdr:cNvSpPr/>
      </xdr:nvSpPr>
      <xdr:spPr>
        <a:xfrm>
          <a:off x="6921500" y="99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147390</xdr:rowOff>
    </xdr:from>
    <xdr:ext cx="534377" cy="259045"/>
    <xdr:sp macro="" textlink="">
      <xdr:nvSpPr>
        <xdr:cNvPr id="356" name="テキスト ボックス 355"/>
        <xdr:cNvSpPr txBox="1"/>
      </xdr:nvSpPr>
      <xdr:spPr>
        <a:xfrm>
          <a:off x="6705111" y="1009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32168</xdr:rowOff>
    </xdr:from>
    <xdr:to>
      <xdr:col>55</xdr:col>
      <xdr:colOff>50800</xdr:colOff>
      <xdr:row>58</xdr:row>
      <xdr:rowOff>133768</xdr:rowOff>
    </xdr:to>
    <xdr:sp macro="" textlink="">
      <xdr:nvSpPr>
        <xdr:cNvPr id="362" name="楕円 361"/>
        <xdr:cNvSpPr/>
      </xdr:nvSpPr>
      <xdr:spPr>
        <a:xfrm>
          <a:off x="10426700" y="997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160323</xdr:rowOff>
    </xdr:from>
    <xdr:ext cx="599010" cy="259045"/>
    <xdr:sp macro="" textlink="">
      <xdr:nvSpPr>
        <xdr:cNvPr id="363" name="農林水産業費該当値テキスト"/>
        <xdr:cNvSpPr txBox="1"/>
      </xdr:nvSpPr>
      <xdr:spPr>
        <a:xfrm>
          <a:off x="10528300" y="9932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44645</xdr:rowOff>
    </xdr:from>
    <xdr:to>
      <xdr:col>50</xdr:col>
      <xdr:colOff>165100</xdr:colOff>
      <xdr:row>58</xdr:row>
      <xdr:rowOff>146245</xdr:rowOff>
    </xdr:to>
    <xdr:sp macro="" textlink="">
      <xdr:nvSpPr>
        <xdr:cNvPr id="364" name="楕円 363"/>
        <xdr:cNvSpPr/>
      </xdr:nvSpPr>
      <xdr:spPr>
        <a:xfrm>
          <a:off x="9588500" y="998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137372</xdr:rowOff>
    </xdr:from>
    <xdr:ext cx="534377" cy="259045"/>
    <xdr:sp macro="" textlink="">
      <xdr:nvSpPr>
        <xdr:cNvPr id="365" name="テキスト ボックス 364"/>
        <xdr:cNvSpPr txBox="1"/>
      </xdr:nvSpPr>
      <xdr:spPr>
        <a:xfrm>
          <a:off x="9372111" y="1008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65127</xdr:rowOff>
    </xdr:from>
    <xdr:to>
      <xdr:col>46</xdr:col>
      <xdr:colOff>38100</xdr:colOff>
      <xdr:row>58</xdr:row>
      <xdr:rowOff>166727</xdr:rowOff>
    </xdr:to>
    <xdr:sp macro="" textlink="">
      <xdr:nvSpPr>
        <xdr:cNvPr id="366" name="楕円 365"/>
        <xdr:cNvSpPr/>
      </xdr:nvSpPr>
      <xdr:spPr>
        <a:xfrm>
          <a:off x="8699500" y="1000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157854</xdr:rowOff>
    </xdr:from>
    <xdr:ext cx="534377" cy="259045"/>
    <xdr:sp macro="" textlink="">
      <xdr:nvSpPr>
        <xdr:cNvPr id="367" name="テキスト ボックス 366"/>
        <xdr:cNvSpPr txBox="1"/>
      </xdr:nvSpPr>
      <xdr:spPr>
        <a:xfrm>
          <a:off x="8483111" y="1010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32800</xdr:rowOff>
    </xdr:from>
    <xdr:to>
      <xdr:col>41</xdr:col>
      <xdr:colOff>101600</xdr:colOff>
      <xdr:row>58</xdr:row>
      <xdr:rowOff>134400</xdr:rowOff>
    </xdr:to>
    <xdr:sp macro="" textlink="">
      <xdr:nvSpPr>
        <xdr:cNvPr id="368" name="楕円 367"/>
        <xdr:cNvSpPr/>
      </xdr:nvSpPr>
      <xdr:spPr>
        <a:xfrm>
          <a:off x="7810500" y="99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150927</xdr:rowOff>
    </xdr:from>
    <xdr:ext cx="599010" cy="259045"/>
    <xdr:sp macro="" textlink="">
      <xdr:nvSpPr>
        <xdr:cNvPr id="369" name="テキスト ボックス 368"/>
        <xdr:cNvSpPr txBox="1"/>
      </xdr:nvSpPr>
      <xdr:spPr>
        <a:xfrm>
          <a:off x="7561795" y="975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45484</xdr:rowOff>
    </xdr:from>
    <xdr:to>
      <xdr:col>36</xdr:col>
      <xdr:colOff>165100</xdr:colOff>
      <xdr:row>58</xdr:row>
      <xdr:rowOff>147084</xdr:rowOff>
    </xdr:to>
    <xdr:sp macro="" textlink="">
      <xdr:nvSpPr>
        <xdr:cNvPr id="370" name="楕円 369"/>
        <xdr:cNvSpPr/>
      </xdr:nvSpPr>
      <xdr:spPr>
        <a:xfrm>
          <a:off x="6921500" y="998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163611</xdr:rowOff>
    </xdr:from>
    <xdr:ext cx="534377" cy="259045"/>
    <xdr:sp macro="" textlink="">
      <xdr:nvSpPr>
        <xdr:cNvPr id="371" name="テキスト ボックス 370"/>
        <xdr:cNvSpPr txBox="1"/>
      </xdr:nvSpPr>
      <xdr:spPr>
        <a:xfrm>
          <a:off x="6705111" y="976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110750</xdr:rowOff>
    </xdr:from>
    <xdr:to>
      <xdr:col>55</xdr:col>
      <xdr:colOff>0</xdr:colOff>
      <xdr:row>78</xdr:row>
      <xdr:rowOff>85440</xdr:rowOff>
    </xdr:to>
    <xdr:cxnSp macro="">
      <xdr:nvCxnSpPr>
        <xdr:cNvPr id="402" name="直線コネクタ 401"/>
        <xdr:cNvCxnSpPr/>
      </xdr:nvCxnSpPr>
      <xdr:spPr>
        <a:xfrm>
          <a:off x="9639300" y="13140950"/>
          <a:ext cx="838200" cy="31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134326</xdr:rowOff>
    </xdr:from>
    <xdr:ext cx="534377" cy="259045"/>
    <xdr:sp macro="" textlink="">
      <xdr:nvSpPr>
        <xdr:cNvPr id="403" name="商工費平均値テキスト"/>
        <xdr:cNvSpPr txBox="1"/>
      </xdr:nvSpPr>
      <xdr:spPr>
        <a:xfrm>
          <a:off x="10528300" y="12993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110750</xdr:rowOff>
    </xdr:from>
    <xdr:to>
      <xdr:col>50</xdr:col>
      <xdr:colOff>114300</xdr:colOff>
      <xdr:row>78</xdr:row>
      <xdr:rowOff>15881</xdr:rowOff>
    </xdr:to>
    <xdr:cxnSp macro="">
      <xdr:nvCxnSpPr>
        <xdr:cNvPr id="405" name="直線コネクタ 404"/>
        <xdr:cNvCxnSpPr/>
      </xdr:nvCxnSpPr>
      <xdr:spPr>
        <a:xfrm flipV="1">
          <a:off x="8750300" y="13140950"/>
          <a:ext cx="889000" cy="24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23092</xdr:rowOff>
    </xdr:from>
    <xdr:ext cx="534377" cy="259045"/>
    <xdr:sp macro="" textlink="">
      <xdr:nvSpPr>
        <xdr:cNvPr id="407" name="テキスト ボックス 406"/>
        <xdr:cNvSpPr txBox="1"/>
      </xdr:nvSpPr>
      <xdr:spPr>
        <a:xfrm>
          <a:off x="9372111" y="1322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109150</xdr:rowOff>
    </xdr:from>
    <xdr:to>
      <xdr:col>45</xdr:col>
      <xdr:colOff>177800</xdr:colOff>
      <xdr:row>78</xdr:row>
      <xdr:rowOff>15881</xdr:rowOff>
    </xdr:to>
    <xdr:cxnSp macro="">
      <xdr:nvCxnSpPr>
        <xdr:cNvPr id="408" name="直線コネクタ 407"/>
        <xdr:cNvCxnSpPr/>
      </xdr:nvCxnSpPr>
      <xdr:spPr>
        <a:xfrm>
          <a:off x="7861300" y="13310800"/>
          <a:ext cx="8890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120284</xdr:rowOff>
    </xdr:from>
    <xdr:to>
      <xdr:col>46</xdr:col>
      <xdr:colOff>38100</xdr:colOff>
      <xdr:row>77</xdr:row>
      <xdr:rowOff>50434</xdr:rowOff>
    </xdr:to>
    <xdr:sp macro="" textlink="">
      <xdr:nvSpPr>
        <xdr:cNvPr id="409" name="フローチャート: 判断 408"/>
        <xdr:cNvSpPr/>
      </xdr:nvSpPr>
      <xdr:spPr>
        <a:xfrm>
          <a:off x="8699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66960</xdr:rowOff>
    </xdr:from>
    <xdr:ext cx="534377" cy="259045"/>
    <xdr:sp macro="" textlink="">
      <xdr:nvSpPr>
        <xdr:cNvPr id="410" name="テキスト ボックス 409"/>
        <xdr:cNvSpPr txBox="1"/>
      </xdr:nvSpPr>
      <xdr:spPr>
        <a:xfrm>
          <a:off x="8483111" y="129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35198</xdr:rowOff>
    </xdr:from>
    <xdr:to>
      <xdr:col>41</xdr:col>
      <xdr:colOff>50800</xdr:colOff>
      <xdr:row>77</xdr:row>
      <xdr:rowOff>109150</xdr:rowOff>
    </xdr:to>
    <xdr:cxnSp macro="">
      <xdr:nvCxnSpPr>
        <xdr:cNvPr id="411" name="直線コネクタ 410"/>
        <xdr:cNvCxnSpPr/>
      </xdr:nvCxnSpPr>
      <xdr:spPr>
        <a:xfrm>
          <a:off x="6972300" y="13236848"/>
          <a:ext cx="889000" cy="7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143225</xdr:rowOff>
    </xdr:from>
    <xdr:to>
      <xdr:col>41</xdr:col>
      <xdr:colOff>101600</xdr:colOff>
      <xdr:row>77</xdr:row>
      <xdr:rowOff>73375</xdr:rowOff>
    </xdr:to>
    <xdr:sp macro="" textlink="">
      <xdr:nvSpPr>
        <xdr:cNvPr id="412" name="フローチャート: 判断 411"/>
        <xdr:cNvSpPr/>
      </xdr:nvSpPr>
      <xdr:spPr>
        <a:xfrm>
          <a:off x="7810500" y="131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89902</xdr:rowOff>
    </xdr:from>
    <xdr:ext cx="534377" cy="259045"/>
    <xdr:sp macro="" textlink="">
      <xdr:nvSpPr>
        <xdr:cNvPr id="413" name="テキスト ボックス 412"/>
        <xdr:cNvSpPr txBox="1"/>
      </xdr:nvSpPr>
      <xdr:spPr>
        <a:xfrm>
          <a:off x="7594111" y="1294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45776</xdr:rowOff>
    </xdr:from>
    <xdr:to>
      <xdr:col>36</xdr:col>
      <xdr:colOff>165100</xdr:colOff>
      <xdr:row>77</xdr:row>
      <xdr:rowOff>147376</xdr:rowOff>
    </xdr:to>
    <xdr:sp macro="" textlink="">
      <xdr:nvSpPr>
        <xdr:cNvPr id="414" name="フローチャート: 判断 413"/>
        <xdr:cNvSpPr/>
      </xdr:nvSpPr>
      <xdr:spPr>
        <a:xfrm>
          <a:off x="6921500" y="132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138503</xdr:rowOff>
    </xdr:from>
    <xdr:ext cx="534377" cy="259045"/>
    <xdr:sp macro="" textlink="">
      <xdr:nvSpPr>
        <xdr:cNvPr id="415" name="テキスト ボックス 414"/>
        <xdr:cNvSpPr txBox="1"/>
      </xdr:nvSpPr>
      <xdr:spPr>
        <a:xfrm>
          <a:off x="6705111" y="1334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34640</xdr:rowOff>
    </xdr:from>
    <xdr:to>
      <xdr:col>55</xdr:col>
      <xdr:colOff>50800</xdr:colOff>
      <xdr:row>78</xdr:row>
      <xdr:rowOff>136240</xdr:rowOff>
    </xdr:to>
    <xdr:sp macro="" textlink="">
      <xdr:nvSpPr>
        <xdr:cNvPr id="421" name="楕円 420"/>
        <xdr:cNvSpPr/>
      </xdr:nvSpPr>
      <xdr:spPr>
        <a:xfrm>
          <a:off x="10426700" y="1340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13067</xdr:rowOff>
    </xdr:from>
    <xdr:ext cx="534377" cy="259045"/>
    <xdr:sp macro="" textlink="">
      <xdr:nvSpPr>
        <xdr:cNvPr id="422" name="商工費該当値テキスト"/>
        <xdr:cNvSpPr txBox="1"/>
      </xdr:nvSpPr>
      <xdr:spPr>
        <a:xfrm>
          <a:off x="10528300" y="1338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59950</xdr:rowOff>
    </xdr:from>
    <xdr:to>
      <xdr:col>50</xdr:col>
      <xdr:colOff>165100</xdr:colOff>
      <xdr:row>76</xdr:row>
      <xdr:rowOff>161550</xdr:rowOff>
    </xdr:to>
    <xdr:sp macro="" textlink="">
      <xdr:nvSpPr>
        <xdr:cNvPr id="423" name="楕円 422"/>
        <xdr:cNvSpPr/>
      </xdr:nvSpPr>
      <xdr:spPr>
        <a:xfrm>
          <a:off x="9588500" y="1309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6627</xdr:rowOff>
    </xdr:from>
    <xdr:ext cx="534377" cy="259045"/>
    <xdr:sp macro="" textlink="">
      <xdr:nvSpPr>
        <xdr:cNvPr id="424" name="テキスト ボックス 423"/>
        <xdr:cNvSpPr txBox="1"/>
      </xdr:nvSpPr>
      <xdr:spPr>
        <a:xfrm>
          <a:off x="9372111" y="1286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136531</xdr:rowOff>
    </xdr:from>
    <xdr:to>
      <xdr:col>46</xdr:col>
      <xdr:colOff>38100</xdr:colOff>
      <xdr:row>78</xdr:row>
      <xdr:rowOff>66681</xdr:rowOff>
    </xdr:to>
    <xdr:sp macro="" textlink="">
      <xdr:nvSpPr>
        <xdr:cNvPr id="425" name="楕円 424"/>
        <xdr:cNvSpPr/>
      </xdr:nvSpPr>
      <xdr:spPr>
        <a:xfrm>
          <a:off x="8699500" y="1333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57808</xdr:rowOff>
    </xdr:from>
    <xdr:ext cx="534377" cy="259045"/>
    <xdr:sp macro="" textlink="">
      <xdr:nvSpPr>
        <xdr:cNvPr id="426" name="テキスト ボックス 425"/>
        <xdr:cNvSpPr txBox="1"/>
      </xdr:nvSpPr>
      <xdr:spPr>
        <a:xfrm>
          <a:off x="8483111" y="1343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58350</xdr:rowOff>
    </xdr:from>
    <xdr:to>
      <xdr:col>41</xdr:col>
      <xdr:colOff>101600</xdr:colOff>
      <xdr:row>77</xdr:row>
      <xdr:rowOff>159950</xdr:rowOff>
    </xdr:to>
    <xdr:sp macro="" textlink="">
      <xdr:nvSpPr>
        <xdr:cNvPr id="427" name="楕円 426"/>
        <xdr:cNvSpPr/>
      </xdr:nvSpPr>
      <xdr:spPr>
        <a:xfrm>
          <a:off x="7810500" y="132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151077</xdr:rowOff>
    </xdr:from>
    <xdr:ext cx="534377" cy="259045"/>
    <xdr:sp macro="" textlink="">
      <xdr:nvSpPr>
        <xdr:cNvPr id="428" name="テキスト ボックス 427"/>
        <xdr:cNvSpPr txBox="1"/>
      </xdr:nvSpPr>
      <xdr:spPr>
        <a:xfrm>
          <a:off x="7594111" y="1335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155848</xdr:rowOff>
    </xdr:from>
    <xdr:to>
      <xdr:col>36</xdr:col>
      <xdr:colOff>165100</xdr:colOff>
      <xdr:row>77</xdr:row>
      <xdr:rowOff>85998</xdr:rowOff>
    </xdr:to>
    <xdr:sp macro="" textlink="">
      <xdr:nvSpPr>
        <xdr:cNvPr id="429" name="楕円 428"/>
        <xdr:cNvSpPr/>
      </xdr:nvSpPr>
      <xdr:spPr>
        <a:xfrm>
          <a:off x="6921500" y="1318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102524</xdr:rowOff>
    </xdr:from>
    <xdr:ext cx="534377" cy="259045"/>
    <xdr:sp macro="" textlink="">
      <xdr:nvSpPr>
        <xdr:cNvPr id="430" name="テキスト ボックス 429"/>
        <xdr:cNvSpPr txBox="1"/>
      </xdr:nvSpPr>
      <xdr:spPr>
        <a:xfrm>
          <a:off x="6705111" y="1296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41325</xdr:rowOff>
    </xdr:from>
    <xdr:to>
      <xdr:col>55</xdr:col>
      <xdr:colOff>0</xdr:colOff>
      <xdr:row>97</xdr:row>
      <xdr:rowOff>6545</xdr:rowOff>
    </xdr:to>
    <xdr:cxnSp macro="">
      <xdr:nvCxnSpPr>
        <xdr:cNvPr id="457" name="直線コネクタ 456"/>
        <xdr:cNvCxnSpPr/>
      </xdr:nvCxnSpPr>
      <xdr:spPr>
        <a:xfrm flipV="1">
          <a:off x="9639300" y="16500525"/>
          <a:ext cx="838200" cy="13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11070</xdr:rowOff>
    </xdr:from>
    <xdr:ext cx="534377" cy="259045"/>
    <xdr:sp macro="" textlink="">
      <xdr:nvSpPr>
        <xdr:cNvPr id="458" name="土木費平均値テキスト"/>
        <xdr:cNvSpPr txBox="1"/>
      </xdr:nvSpPr>
      <xdr:spPr>
        <a:xfrm>
          <a:off x="10528300" y="16298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6545</xdr:rowOff>
    </xdr:from>
    <xdr:to>
      <xdr:col>50</xdr:col>
      <xdr:colOff>114300</xdr:colOff>
      <xdr:row>97</xdr:row>
      <xdr:rowOff>63571</xdr:rowOff>
    </xdr:to>
    <xdr:cxnSp macro="">
      <xdr:nvCxnSpPr>
        <xdr:cNvPr id="460" name="直線コネクタ 459"/>
        <xdr:cNvCxnSpPr/>
      </xdr:nvCxnSpPr>
      <xdr:spPr>
        <a:xfrm flipV="1">
          <a:off x="8750300" y="16637195"/>
          <a:ext cx="889000" cy="5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129001</xdr:rowOff>
    </xdr:from>
    <xdr:ext cx="534377" cy="259045"/>
    <xdr:sp macro="" textlink="">
      <xdr:nvSpPr>
        <xdr:cNvPr id="462" name="テキスト ボックス 461"/>
        <xdr:cNvSpPr txBox="1"/>
      </xdr:nvSpPr>
      <xdr:spPr>
        <a:xfrm>
          <a:off x="9372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52023</xdr:rowOff>
    </xdr:from>
    <xdr:to>
      <xdr:col>45</xdr:col>
      <xdr:colOff>177800</xdr:colOff>
      <xdr:row>97</xdr:row>
      <xdr:rowOff>63571</xdr:rowOff>
    </xdr:to>
    <xdr:cxnSp macro="">
      <xdr:nvCxnSpPr>
        <xdr:cNvPr id="463" name="直線コネクタ 462"/>
        <xdr:cNvCxnSpPr/>
      </xdr:nvCxnSpPr>
      <xdr:spPr>
        <a:xfrm>
          <a:off x="7861300" y="16682673"/>
          <a:ext cx="889000" cy="1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4" name="フローチャート: 判断 463"/>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142877</xdr:rowOff>
    </xdr:from>
    <xdr:ext cx="534377" cy="259045"/>
    <xdr:sp macro="" textlink="">
      <xdr:nvSpPr>
        <xdr:cNvPr id="465" name="テキスト ボックス 464"/>
        <xdr:cNvSpPr txBox="1"/>
      </xdr:nvSpPr>
      <xdr:spPr>
        <a:xfrm>
          <a:off x="8483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87089</xdr:rowOff>
    </xdr:from>
    <xdr:to>
      <xdr:col>41</xdr:col>
      <xdr:colOff>50800</xdr:colOff>
      <xdr:row>97</xdr:row>
      <xdr:rowOff>52023</xdr:rowOff>
    </xdr:to>
    <xdr:cxnSp macro="">
      <xdr:nvCxnSpPr>
        <xdr:cNvPr id="466" name="直線コネクタ 465"/>
        <xdr:cNvCxnSpPr/>
      </xdr:nvCxnSpPr>
      <xdr:spPr>
        <a:xfrm>
          <a:off x="6972300" y="16546289"/>
          <a:ext cx="889000" cy="13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170524</xdr:rowOff>
    </xdr:from>
    <xdr:to>
      <xdr:col>41</xdr:col>
      <xdr:colOff>101600</xdr:colOff>
      <xdr:row>96</xdr:row>
      <xdr:rowOff>100674</xdr:rowOff>
    </xdr:to>
    <xdr:sp macro="" textlink="">
      <xdr:nvSpPr>
        <xdr:cNvPr id="467" name="フローチャート: 判断 466"/>
        <xdr:cNvSpPr/>
      </xdr:nvSpPr>
      <xdr:spPr>
        <a:xfrm>
          <a:off x="7810500" y="1645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117201</xdr:rowOff>
    </xdr:from>
    <xdr:ext cx="534377" cy="259045"/>
    <xdr:sp macro="" textlink="">
      <xdr:nvSpPr>
        <xdr:cNvPr id="468" name="テキスト ボックス 467"/>
        <xdr:cNvSpPr txBox="1"/>
      </xdr:nvSpPr>
      <xdr:spPr>
        <a:xfrm>
          <a:off x="7594111" y="1623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7747</xdr:rowOff>
    </xdr:from>
    <xdr:to>
      <xdr:col>36</xdr:col>
      <xdr:colOff>165100</xdr:colOff>
      <xdr:row>96</xdr:row>
      <xdr:rowOff>109347</xdr:rowOff>
    </xdr:to>
    <xdr:sp macro="" textlink="">
      <xdr:nvSpPr>
        <xdr:cNvPr id="469" name="フローチャート: 判断 468"/>
        <xdr:cNvSpPr/>
      </xdr:nvSpPr>
      <xdr:spPr>
        <a:xfrm>
          <a:off x="6921500" y="1646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125874</xdr:rowOff>
    </xdr:from>
    <xdr:ext cx="534377" cy="259045"/>
    <xdr:sp macro="" textlink="">
      <xdr:nvSpPr>
        <xdr:cNvPr id="470" name="テキスト ボックス 469"/>
        <xdr:cNvSpPr txBox="1"/>
      </xdr:nvSpPr>
      <xdr:spPr>
        <a:xfrm>
          <a:off x="6705111" y="1624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161975</xdr:rowOff>
    </xdr:from>
    <xdr:to>
      <xdr:col>55</xdr:col>
      <xdr:colOff>50800</xdr:colOff>
      <xdr:row>96</xdr:row>
      <xdr:rowOff>92125</xdr:rowOff>
    </xdr:to>
    <xdr:sp macro="" textlink="">
      <xdr:nvSpPr>
        <xdr:cNvPr id="476" name="楕円 475"/>
        <xdr:cNvSpPr/>
      </xdr:nvSpPr>
      <xdr:spPr>
        <a:xfrm>
          <a:off x="10426700" y="1644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140402</xdr:rowOff>
    </xdr:from>
    <xdr:ext cx="534377" cy="259045"/>
    <xdr:sp macro="" textlink="">
      <xdr:nvSpPr>
        <xdr:cNvPr id="477" name="土木費該当値テキスト"/>
        <xdr:cNvSpPr txBox="1"/>
      </xdr:nvSpPr>
      <xdr:spPr>
        <a:xfrm>
          <a:off x="10528300" y="1642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127195</xdr:rowOff>
    </xdr:from>
    <xdr:to>
      <xdr:col>50</xdr:col>
      <xdr:colOff>165100</xdr:colOff>
      <xdr:row>97</xdr:row>
      <xdr:rowOff>57345</xdr:rowOff>
    </xdr:to>
    <xdr:sp macro="" textlink="">
      <xdr:nvSpPr>
        <xdr:cNvPr id="478" name="楕円 477"/>
        <xdr:cNvSpPr/>
      </xdr:nvSpPr>
      <xdr:spPr>
        <a:xfrm>
          <a:off x="9588500" y="1658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48472</xdr:rowOff>
    </xdr:from>
    <xdr:ext cx="534377" cy="259045"/>
    <xdr:sp macro="" textlink="">
      <xdr:nvSpPr>
        <xdr:cNvPr id="479" name="テキスト ボックス 478"/>
        <xdr:cNvSpPr txBox="1"/>
      </xdr:nvSpPr>
      <xdr:spPr>
        <a:xfrm>
          <a:off x="9372111" y="1667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12771</xdr:rowOff>
    </xdr:from>
    <xdr:to>
      <xdr:col>46</xdr:col>
      <xdr:colOff>38100</xdr:colOff>
      <xdr:row>97</xdr:row>
      <xdr:rowOff>114371</xdr:rowOff>
    </xdr:to>
    <xdr:sp macro="" textlink="">
      <xdr:nvSpPr>
        <xdr:cNvPr id="480" name="楕円 479"/>
        <xdr:cNvSpPr/>
      </xdr:nvSpPr>
      <xdr:spPr>
        <a:xfrm>
          <a:off x="8699500" y="1664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105498</xdr:rowOff>
    </xdr:from>
    <xdr:ext cx="534377" cy="259045"/>
    <xdr:sp macro="" textlink="">
      <xdr:nvSpPr>
        <xdr:cNvPr id="481" name="テキスト ボックス 480"/>
        <xdr:cNvSpPr txBox="1"/>
      </xdr:nvSpPr>
      <xdr:spPr>
        <a:xfrm>
          <a:off x="8483111" y="1673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1223</xdr:rowOff>
    </xdr:from>
    <xdr:to>
      <xdr:col>41</xdr:col>
      <xdr:colOff>101600</xdr:colOff>
      <xdr:row>97</xdr:row>
      <xdr:rowOff>102823</xdr:rowOff>
    </xdr:to>
    <xdr:sp macro="" textlink="">
      <xdr:nvSpPr>
        <xdr:cNvPr id="482" name="楕円 481"/>
        <xdr:cNvSpPr/>
      </xdr:nvSpPr>
      <xdr:spPr>
        <a:xfrm>
          <a:off x="7810500" y="1663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93950</xdr:rowOff>
    </xdr:from>
    <xdr:ext cx="534377" cy="259045"/>
    <xdr:sp macro="" textlink="">
      <xdr:nvSpPr>
        <xdr:cNvPr id="483" name="テキスト ボックス 482"/>
        <xdr:cNvSpPr txBox="1"/>
      </xdr:nvSpPr>
      <xdr:spPr>
        <a:xfrm>
          <a:off x="7594111" y="1672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36289</xdr:rowOff>
    </xdr:from>
    <xdr:to>
      <xdr:col>36</xdr:col>
      <xdr:colOff>165100</xdr:colOff>
      <xdr:row>96</xdr:row>
      <xdr:rowOff>137889</xdr:rowOff>
    </xdr:to>
    <xdr:sp macro="" textlink="">
      <xdr:nvSpPr>
        <xdr:cNvPr id="484" name="楕円 483"/>
        <xdr:cNvSpPr/>
      </xdr:nvSpPr>
      <xdr:spPr>
        <a:xfrm>
          <a:off x="6921500" y="1649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129016</xdr:rowOff>
    </xdr:from>
    <xdr:ext cx="534377" cy="259045"/>
    <xdr:sp macro="" textlink="">
      <xdr:nvSpPr>
        <xdr:cNvPr id="485" name="テキスト ボックス 484"/>
        <xdr:cNvSpPr txBox="1"/>
      </xdr:nvSpPr>
      <xdr:spPr>
        <a:xfrm>
          <a:off x="6705111" y="1658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131718</xdr:rowOff>
    </xdr:from>
    <xdr:to>
      <xdr:col>85</xdr:col>
      <xdr:colOff>126364</xdr:colOff>
      <xdr:row>39</xdr:row>
      <xdr:rowOff>60185</xdr:rowOff>
    </xdr:to>
    <xdr:cxnSp macro="">
      <xdr:nvCxnSpPr>
        <xdr:cNvPr id="510" name="直線コネクタ 509"/>
        <xdr:cNvCxnSpPr/>
      </xdr:nvCxnSpPr>
      <xdr:spPr>
        <a:xfrm flipV="1">
          <a:off x="16317595" y="5275218"/>
          <a:ext cx="1269" cy="147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64012</xdr:rowOff>
    </xdr:from>
    <xdr:ext cx="534377" cy="259045"/>
    <xdr:sp macro="" textlink="">
      <xdr:nvSpPr>
        <xdr:cNvPr id="511" name="消防費最小値テキスト"/>
        <xdr:cNvSpPr txBox="1"/>
      </xdr:nvSpPr>
      <xdr:spPr>
        <a:xfrm>
          <a:off x="16370300" y="6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60185</xdr:rowOff>
    </xdr:from>
    <xdr:to>
      <xdr:col>86</xdr:col>
      <xdr:colOff>25400</xdr:colOff>
      <xdr:row>39</xdr:row>
      <xdr:rowOff>60185</xdr:rowOff>
    </xdr:to>
    <xdr:cxnSp macro="">
      <xdr:nvCxnSpPr>
        <xdr:cNvPr id="512" name="直線コネクタ 511"/>
        <xdr:cNvCxnSpPr/>
      </xdr:nvCxnSpPr>
      <xdr:spPr>
        <a:xfrm>
          <a:off x="16230600" y="674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78395</xdr:rowOff>
    </xdr:from>
    <xdr:ext cx="534377" cy="259045"/>
    <xdr:sp macro="" textlink="">
      <xdr:nvSpPr>
        <xdr:cNvPr id="513" name="消防費最大値テキスト"/>
        <xdr:cNvSpPr txBox="1"/>
      </xdr:nvSpPr>
      <xdr:spPr>
        <a:xfrm>
          <a:off x="16370300" y="50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131718</xdr:rowOff>
    </xdr:from>
    <xdr:to>
      <xdr:col>86</xdr:col>
      <xdr:colOff>25400</xdr:colOff>
      <xdr:row>30</xdr:row>
      <xdr:rowOff>131718</xdr:rowOff>
    </xdr:to>
    <xdr:cxnSp macro="">
      <xdr:nvCxnSpPr>
        <xdr:cNvPr id="514" name="直線コネクタ 513"/>
        <xdr:cNvCxnSpPr/>
      </xdr:nvCxnSpPr>
      <xdr:spPr>
        <a:xfrm>
          <a:off x="16230600" y="527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80150</xdr:rowOff>
    </xdr:from>
    <xdr:to>
      <xdr:col>85</xdr:col>
      <xdr:colOff>127000</xdr:colOff>
      <xdr:row>37</xdr:row>
      <xdr:rowOff>115411</xdr:rowOff>
    </xdr:to>
    <xdr:cxnSp macro="">
      <xdr:nvCxnSpPr>
        <xdr:cNvPr id="515" name="直線コネクタ 514"/>
        <xdr:cNvCxnSpPr/>
      </xdr:nvCxnSpPr>
      <xdr:spPr>
        <a:xfrm flipV="1">
          <a:off x="15481300" y="6423800"/>
          <a:ext cx="838200" cy="3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129303</xdr:rowOff>
    </xdr:from>
    <xdr:ext cx="534377" cy="259045"/>
    <xdr:sp macro="" textlink="">
      <xdr:nvSpPr>
        <xdr:cNvPr id="516" name="消防費平均値テキスト"/>
        <xdr:cNvSpPr txBox="1"/>
      </xdr:nvSpPr>
      <xdr:spPr>
        <a:xfrm>
          <a:off x="16370300" y="6130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106426</xdr:rowOff>
    </xdr:from>
    <xdr:to>
      <xdr:col>85</xdr:col>
      <xdr:colOff>177800</xdr:colOff>
      <xdr:row>37</xdr:row>
      <xdr:rowOff>36576</xdr:rowOff>
    </xdr:to>
    <xdr:sp macro="" textlink="">
      <xdr:nvSpPr>
        <xdr:cNvPr id="517" name="フローチャート: 判断 516"/>
        <xdr:cNvSpPr/>
      </xdr:nvSpPr>
      <xdr:spPr>
        <a:xfrm>
          <a:off x="162687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115411</xdr:rowOff>
    </xdr:from>
    <xdr:to>
      <xdr:col>81</xdr:col>
      <xdr:colOff>50800</xdr:colOff>
      <xdr:row>37</xdr:row>
      <xdr:rowOff>126613</xdr:rowOff>
    </xdr:to>
    <xdr:cxnSp macro="">
      <xdr:nvCxnSpPr>
        <xdr:cNvPr id="518" name="直線コネクタ 517"/>
        <xdr:cNvCxnSpPr/>
      </xdr:nvCxnSpPr>
      <xdr:spPr>
        <a:xfrm flipV="1">
          <a:off x="14592300" y="6459061"/>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61373</xdr:rowOff>
    </xdr:from>
    <xdr:to>
      <xdr:col>81</xdr:col>
      <xdr:colOff>101600</xdr:colOff>
      <xdr:row>36</xdr:row>
      <xdr:rowOff>162973</xdr:rowOff>
    </xdr:to>
    <xdr:sp macro="" textlink="">
      <xdr:nvSpPr>
        <xdr:cNvPr id="519" name="フローチャート: 判断 518"/>
        <xdr:cNvSpPr/>
      </xdr:nvSpPr>
      <xdr:spPr>
        <a:xfrm>
          <a:off x="15430500" y="62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8050</xdr:rowOff>
    </xdr:from>
    <xdr:ext cx="534377" cy="259045"/>
    <xdr:sp macro="" textlink="">
      <xdr:nvSpPr>
        <xdr:cNvPr id="520" name="テキスト ボックス 519"/>
        <xdr:cNvSpPr txBox="1"/>
      </xdr:nvSpPr>
      <xdr:spPr>
        <a:xfrm>
          <a:off x="15214111" y="600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27076</xdr:rowOff>
    </xdr:from>
    <xdr:to>
      <xdr:col>76</xdr:col>
      <xdr:colOff>114300</xdr:colOff>
      <xdr:row>37</xdr:row>
      <xdr:rowOff>126613</xdr:rowOff>
    </xdr:to>
    <xdr:cxnSp macro="">
      <xdr:nvCxnSpPr>
        <xdr:cNvPr id="521" name="直線コネクタ 520"/>
        <xdr:cNvCxnSpPr/>
      </xdr:nvCxnSpPr>
      <xdr:spPr>
        <a:xfrm>
          <a:off x="13703300" y="5513476"/>
          <a:ext cx="889000" cy="95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14834</xdr:rowOff>
    </xdr:from>
    <xdr:to>
      <xdr:col>76</xdr:col>
      <xdr:colOff>165100</xdr:colOff>
      <xdr:row>36</xdr:row>
      <xdr:rowOff>116434</xdr:rowOff>
    </xdr:to>
    <xdr:sp macro="" textlink="">
      <xdr:nvSpPr>
        <xdr:cNvPr id="522" name="フローチャート: 判断 521"/>
        <xdr:cNvSpPr/>
      </xdr:nvSpPr>
      <xdr:spPr>
        <a:xfrm>
          <a:off x="14541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132961</xdr:rowOff>
    </xdr:from>
    <xdr:ext cx="534377" cy="259045"/>
    <xdr:sp macro="" textlink="">
      <xdr:nvSpPr>
        <xdr:cNvPr id="523" name="テキスト ボックス 522"/>
        <xdr:cNvSpPr txBox="1"/>
      </xdr:nvSpPr>
      <xdr:spPr>
        <a:xfrm>
          <a:off x="14325111" y="596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27076</xdr:rowOff>
    </xdr:from>
    <xdr:to>
      <xdr:col>71</xdr:col>
      <xdr:colOff>177800</xdr:colOff>
      <xdr:row>33</xdr:row>
      <xdr:rowOff>145548</xdr:rowOff>
    </xdr:to>
    <xdr:cxnSp macro="">
      <xdr:nvCxnSpPr>
        <xdr:cNvPr id="524" name="直線コネクタ 523"/>
        <xdr:cNvCxnSpPr/>
      </xdr:nvCxnSpPr>
      <xdr:spPr>
        <a:xfrm flipV="1">
          <a:off x="12814300" y="5513476"/>
          <a:ext cx="889000" cy="28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156337</xdr:rowOff>
    </xdr:from>
    <xdr:to>
      <xdr:col>72</xdr:col>
      <xdr:colOff>38100</xdr:colOff>
      <xdr:row>36</xdr:row>
      <xdr:rowOff>86487</xdr:rowOff>
    </xdr:to>
    <xdr:sp macro="" textlink="">
      <xdr:nvSpPr>
        <xdr:cNvPr id="525" name="フローチャート: 判断 524"/>
        <xdr:cNvSpPr/>
      </xdr:nvSpPr>
      <xdr:spPr>
        <a:xfrm>
          <a:off x="13652500" y="615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77614</xdr:rowOff>
    </xdr:from>
    <xdr:ext cx="534377" cy="259045"/>
    <xdr:sp macro="" textlink="">
      <xdr:nvSpPr>
        <xdr:cNvPr id="526" name="テキスト ボックス 525"/>
        <xdr:cNvSpPr txBox="1"/>
      </xdr:nvSpPr>
      <xdr:spPr>
        <a:xfrm>
          <a:off x="13436111" y="624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164128</xdr:rowOff>
    </xdr:from>
    <xdr:to>
      <xdr:col>67</xdr:col>
      <xdr:colOff>101600</xdr:colOff>
      <xdr:row>37</xdr:row>
      <xdr:rowOff>94278</xdr:rowOff>
    </xdr:to>
    <xdr:sp macro="" textlink="">
      <xdr:nvSpPr>
        <xdr:cNvPr id="527" name="フローチャート: 判断 526"/>
        <xdr:cNvSpPr/>
      </xdr:nvSpPr>
      <xdr:spPr>
        <a:xfrm>
          <a:off x="12763500" y="6336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85405</xdr:rowOff>
    </xdr:from>
    <xdr:ext cx="534377" cy="259045"/>
    <xdr:sp macro="" textlink="">
      <xdr:nvSpPr>
        <xdr:cNvPr id="528" name="テキスト ボックス 527"/>
        <xdr:cNvSpPr txBox="1"/>
      </xdr:nvSpPr>
      <xdr:spPr>
        <a:xfrm>
          <a:off x="12547111" y="642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29350</xdr:rowOff>
    </xdr:from>
    <xdr:to>
      <xdr:col>85</xdr:col>
      <xdr:colOff>177800</xdr:colOff>
      <xdr:row>37</xdr:row>
      <xdr:rowOff>130950</xdr:rowOff>
    </xdr:to>
    <xdr:sp macro="" textlink="">
      <xdr:nvSpPr>
        <xdr:cNvPr id="534" name="楕円 533"/>
        <xdr:cNvSpPr/>
      </xdr:nvSpPr>
      <xdr:spPr>
        <a:xfrm>
          <a:off x="16268700" y="63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7777</xdr:rowOff>
    </xdr:from>
    <xdr:ext cx="534377" cy="259045"/>
    <xdr:sp macro="" textlink="">
      <xdr:nvSpPr>
        <xdr:cNvPr id="535" name="消防費該当値テキスト"/>
        <xdr:cNvSpPr txBox="1"/>
      </xdr:nvSpPr>
      <xdr:spPr>
        <a:xfrm>
          <a:off x="16370300" y="635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64611</xdr:rowOff>
    </xdr:from>
    <xdr:to>
      <xdr:col>81</xdr:col>
      <xdr:colOff>101600</xdr:colOff>
      <xdr:row>37</xdr:row>
      <xdr:rowOff>166212</xdr:rowOff>
    </xdr:to>
    <xdr:sp macro="" textlink="">
      <xdr:nvSpPr>
        <xdr:cNvPr id="536" name="楕円 535"/>
        <xdr:cNvSpPr/>
      </xdr:nvSpPr>
      <xdr:spPr>
        <a:xfrm>
          <a:off x="15430500" y="64082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157339</xdr:rowOff>
    </xdr:from>
    <xdr:ext cx="534377" cy="259045"/>
    <xdr:sp macro="" textlink="">
      <xdr:nvSpPr>
        <xdr:cNvPr id="537" name="テキスト ボックス 536"/>
        <xdr:cNvSpPr txBox="1"/>
      </xdr:nvSpPr>
      <xdr:spPr>
        <a:xfrm>
          <a:off x="15214111" y="650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75813</xdr:rowOff>
    </xdr:from>
    <xdr:to>
      <xdr:col>76</xdr:col>
      <xdr:colOff>165100</xdr:colOff>
      <xdr:row>38</xdr:row>
      <xdr:rowOff>5962</xdr:rowOff>
    </xdr:to>
    <xdr:sp macro="" textlink="">
      <xdr:nvSpPr>
        <xdr:cNvPr id="538" name="楕円 537"/>
        <xdr:cNvSpPr/>
      </xdr:nvSpPr>
      <xdr:spPr>
        <a:xfrm>
          <a:off x="14541500" y="64194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168539</xdr:rowOff>
    </xdr:from>
    <xdr:ext cx="534377" cy="259045"/>
    <xdr:sp macro="" textlink="">
      <xdr:nvSpPr>
        <xdr:cNvPr id="539" name="テキスト ボックス 538"/>
        <xdr:cNvSpPr txBox="1"/>
      </xdr:nvSpPr>
      <xdr:spPr>
        <a:xfrm>
          <a:off x="14325111" y="651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147726</xdr:rowOff>
    </xdr:from>
    <xdr:to>
      <xdr:col>72</xdr:col>
      <xdr:colOff>38100</xdr:colOff>
      <xdr:row>32</xdr:row>
      <xdr:rowOff>77876</xdr:rowOff>
    </xdr:to>
    <xdr:sp macro="" textlink="">
      <xdr:nvSpPr>
        <xdr:cNvPr id="540" name="楕円 539"/>
        <xdr:cNvSpPr/>
      </xdr:nvSpPr>
      <xdr:spPr>
        <a:xfrm>
          <a:off x="13652500" y="546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94403</xdr:rowOff>
    </xdr:from>
    <xdr:ext cx="534377" cy="259045"/>
    <xdr:sp macro="" textlink="">
      <xdr:nvSpPr>
        <xdr:cNvPr id="541" name="テキスト ボックス 540"/>
        <xdr:cNvSpPr txBox="1"/>
      </xdr:nvSpPr>
      <xdr:spPr>
        <a:xfrm>
          <a:off x="13436111" y="523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94748</xdr:rowOff>
    </xdr:from>
    <xdr:to>
      <xdr:col>67</xdr:col>
      <xdr:colOff>101600</xdr:colOff>
      <xdr:row>34</xdr:row>
      <xdr:rowOff>24898</xdr:rowOff>
    </xdr:to>
    <xdr:sp macro="" textlink="">
      <xdr:nvSpPr>
        <xdr:cNvPr id="542" name="楕円 541"/>
        <xdr:cNvSpPr/>
      </xdr:nvSpPr>
      <xdr:spPr>
        <a:xfrm>
          <a:off x="12763500" y="575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41425</xdr:rowOff>
    </xdr:from>
    <xdr:ext cx="534377" cy="259045"/>
    <xdr:sp macro="" textlink="">
      <xdr:nvSpPr>
        <xdr:cNvPr id="543" name="テキスト ボックス 542"/>
        <xdr:cNvSpPr txBox="1"/>
      </xdr:nvSpPr>
      <xdr:spPr>
        <a:xfrm>
          <a:off x="12547111" y="552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69" name="直線コネクタ 568"/>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0" name="教育費最小値テキスト"/>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1" name="直線コネクタ 570"/>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2" name="教育費最大値テキスト"/>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3" name="直線コネクタ 572"/>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112575</xdr:rowOff>
    </xdr:from>
    <xdr:to>
      <xdr:col>85</xdr:col>
      <xdr:colOff>127000</xdr:colOff>
      <xdr:row>57</xdr:row>
      <xdr:rowOff>165251</xdr:rowOff>
    </xdr:to>
    <xdr:cxnSp macro="">
      <xdr:nvCxnSpPr>
        <xdr:cNvPr id="574" name="直線コネクタ 573"/>
        <xdr:cNvCxnSpPr/>
      </xdr:nvCxnSpPr>
      <xdr:spPr>
        <a:xfrm flipV="1">
          <a:off x="15481300" y="9885225"/>
          <a:ext cx="838200" cy="5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52915</xdr:rowOff>
    </xdr:from>
    <xdr:ext cx="534377" cy="259045"/>
    <xdr:sp macro="" textlink="">
      <xdr:nvSpPr>
        <xdr:cNvPr id="575" name="教育費平均値テキスト"/>
        <xdr:cNvSpPr txBox="1"/>
      </xdr:nvSpPr>
      <xdr:spPr>
        <a:xfrm>
          <a:off x="16370300" y="9825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6" name="フローチャート: 判断 575"/>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165251</xdr:rowOff>
    </xdr:from>
    <xdr:to>
      <xdr:col>81</xdr:col>
      <xdr:colOff>50800</xdr:colOff>
      <xdr:row>58</xdr:row>
      <xdr:rowOff>309</xdr:rowOff>
    </xdr:to>
    <xdr:cxnSp macro="">
      <xdr:nvCxnSpPr>
        <xdr:cNvPr id="577" name="直線コネクタ 576"/>
        <xdr:cNvCxnSpPr/>
      </xdr:nvCxnSpPr>
      <xdr:spPr>
        <a:xfrm flipV="1">
          <a:off x="14592300" y="9937901"/>
          <a:ext cx="889000" cy="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8" name="フローチャート: 判断 577"/>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33131</xdr:rowOff>
    </xdr:from>
    <xdr:ext cx="534377" cy="259045"/>
    <xdr:sp macro="" textlink="">
      <xdr:nvSpPr>
        <xdr:cNvPr id="579" name="テキスト ボックス 578"/>
        <xdr:cNvSpPr txBox="1"/>
      </xdr:nvSpPr>
      <xdr:spPr>
        <a:xfrm>
          <a:off x="15214111" y="963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103751</xdr:rowOff>
    </xdr:from>
    <xdr:to>
      <xdr:col>76</xdr:col>
      <xdr:colOff>114300</xdr:colOff>
      <xdr:row>58</xdr:row>
      <xdr:rowOff>309</xdr:rowOff>
    </xdr:to>
    <xdr:cxnSp macro="">
      <xdr:nvCxnSpPr>
        <xdr:cNvPr id="580" name="直線コネクタ 579"/>
        <xdr:cNvCxnSpPr/>
      </xdr:nvCxnSpPr>
      <xdr:spPr>
        <a:xfrm>
          <a:off x="13703300" y="9704951"/>
          <a:ext cx="889000" cy="23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81" name="フローチャート: 判断 580"/>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34264</xdr:rowOff>
    </xdr:from>
    <xdr:ext cx="534377" cy="259045"/>
    <xdr:sp macro="" textlink="">
      <xdr:nvSpPr>
        <xdr:cNvPr id="582" name="テキスト ボックス 581"/>
        <xdr:cNvSpPr txBox="1"/>
      </xdr:nvSpPr>
      <xdr:spPr>
        <a:xfrm>
          <a:off x="14325111" y="963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103751</xdr:rowOff>
    </xdr:from>
    <xdr:to>
      <xdr:col>71</xdr:col>
      <xdr:colOff>177800</xdr:colOff>
      <xdr:row>56</xdr:row>
      <xdr:rowOff>108662</xdr:rowOff>
    </xdr:to>
    <xdr:cxnSp macro="">
      <xdr:nvCxnSpPr>
        <xdr:cNvPr id="583" name="直線コネクタ 582"/>
        <xdr:cNvCxnSpPr/>
      </xdr:nvCxnSpPr>
      <xdr:spPr>
        <a:xfrm flipV="1">
          <a:off x="12814300" y="9704951"/>
          <a:ext cx="889000" cy="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85602</xdr:rowOff>
    </xdr:from>
    <xdr:to>
      <xdr:col>72</xdr:col>
      <xdr:colOff>38100</xdr:colOff>
      <xdr:row>58</xdr:row>
      <xdr:rowOff>15752</xdr:rowOff>
    </xdr:to>
    <xdr:sp macro="" textlink="">
      <xdr:nvSpPr>
        <xdr:cNvPr id="584" name="フローチャート: 判断 583"/>
        <xdr:cNvSpPr/>
      </xdr:nvSpPr>
      <xdr:spPr>
        <a:xfrm>
          <a:off x="13652500" y="985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6879</xdr:rowOff>
    </xdr:from>
    <xdr:ext cx="534377" cy="259045"/>
    <xdr:sp macro="" textlink="">
      <xdr:nvSpPr>
        <xdr:cNvPr id="585" name="テキスト ボックス 584"/>
        <xdr:cNvSpPr txBox="1"/>
      </xdr:nvSpPr>
      <xdr:spPr>
        <a:xfrm>
          <a:off x="13436111" y="99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73956</xdr:rowOff>
    </xdr:from>
    <xdr:to>
      <xdr:col>67</xdr:col>
      <xdr:colOff>101600</xdr:colOff>
      <xdr:row>58</xdr:row>
      <xdr:rowOff>4106</xdr:rowOff>
    </xdr:to>
    <xdr:sp macro="" textlink="">
      <xdr:nvSpPr>
        <xdr:cNvPr id="586" name="フローチャート: 判断 585"/>
        <xdr:cNvSpPr/>
      </xdr:nvSpPr>
      <xdr:spPr>
        <a:xfrm>
          <a:off x="12763500" y="984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166683</xdr:rowOff>
    </xdr:from>
    <xdr:ext cx="534377" cy="259045"/>
    <xdr:sp macro="" textlink="">
      <xdr:nvSpPr>
        <xdr:cNvPr id="587" name="テキスト ボックス 586"/>
        <xdr:cNvSpPr txBox="1"/>
      </xdr:nvSpPr>
      <xdr:spPr>
        <a:xfrm>
          <a:off x="12547111" y="993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61775</xdr:rowOff>
    </xdr:from>
    <xdr:to>
      <xdr:col>85</xdr:col>
      <xdr:colOff>177800</xdr:colOff>
      <xdr:row>57</xdr:row>
      <xdr:rowOff>163375</xdr:rowOff>
    </xdr:to>
    <xdr:sp macro="" textlink="">
      <xdr:nvSpPr>
        <xdr:cNvPr id="593" name="楕円 592"/>
        <xdr:cNvSpPr/>
      </xdr:nvSpPr>
      <xdr:spPr>
        <a:xfrm>
          <a:off x="16268700" y="983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84652</xdr:rowOff>
    </xdr:from>
    <xdr:ext cx="599010" cy="259045"/>
    <xdr:sp macro="" textlink="">
      <xdr:nvSpPr>
        <xdr:cNvPr id="594" name="教育費該当値テキスト"/>
        <xdr:cNvSpPr txBox="1"/>
      </xdr:nvSpPr>
      <xdr:spPr>
        <a:xfrm>
          <a:off x="16370300" y="9685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114451</xdr:rowOff>
    </xdr:from>
    <xdr:to>
      <xdr:col>81</xdr:col>
      <xdr:colOff>101600</xdr:colOff>
      <xdr:row>58</xdr:row>
      <xdr:rowOff>44601</xdr:rowOff>
    </xdr:to>
    <xdr:sp macro="" textlink="">
      <xdr:nvSpPr>
        <xdr:cNvPr id="595" name="楕円 594"/>
        <xdr:cNvSpPr/>
      </xdr:nvSpPr>
      <xdr:spPr>
        <a:xfrm>
          <a:off x="15430500" y="988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35728</xdr:rowOff>
    </xdr:from>
    <xdr:ext cx="534377" cy="259045"/>
    <xdr:sp macro="" textlink="">
      <xdr:nvSpPr>
        <xdr:cNvPr id="596" name="テキスト ボックス 595"/>
        <xdr:cNvSpPr txBox="1"/>
      </xdr:nvSpPr>
      <xdr:spPr>
        <a:xfrm>
          <a:off x="15214111" y="997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120959</xdr:rowOff>
    </xdr:from>
    <xdr:to>
      <xdr:col>76</xdr:col>
      <xdr:colOff>165100</xdr:colOff>
      <xdr:row>58</xdr:row>
      <xdr:rowOff>51109</xdr:rowOff>
    </xdr:to>
    <xdr:sp macro="" textlink="">
      <xdr:nvSpPr>
        <xdr:cNvPr id="597" name="楕円 596"/>
        <xdr:cNvSpPr/>
      </xdr:nvSpPr>
      <xdr:spPr>
        <a:xfrm>
          <a:off x="14541500" y="989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42236</xdr:rowOff>
    </xdr:from>
    <xdr:ext cx="534377" cy="259045"/>
    <xdr:sp macro="" textlink="">
      <xdr:nvSpPr>
        <xdr:cNvPr id="598" name="テキスト ボックス 597"/>
        <xdr:cNvSpPr txBox="1"/>
      </xdr:nvSpPr>
      <xdr:spPr>
        <a:xfrm>
          <a:off x="14325111" y="998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52951</xdr:rowOff>
    </xdr:from>
    <xdr:to>
      <xdr:col>72</xdr:col>
      <xdr:colOff>38100</xdr:colOff>
      <xdr:row>56</xdr:row>
      <xdr:rowOff>154551</xdr:rowOff>
    </xdr:to>
    <xdr:sp macro="" textlink="">
      <xdr:nvSpPr>
        <xdr:cNvPr id="599" name="楕円 598"/>
        <xdr:cNvSpPr/>
      </xdr:nvSpPr>
      <xdr:spPr>
        <a:xfrm>
          <a:off x="13652500" y="965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171078</xdr:rowOff>
    </xdr:from>
    <xdr:ext cx="599010" cy="259045"/>
    <xdr:sp macro="" textlink="">
      <xdr:nvSpPr>
        <xdr:cNvPr id="600" name="テキスト ボックス 599"/>
        <xdr:cNvSpPr txBox="1"/>
      </xdr:nvSpPr>
      <xdr:spPr>
        <a:xfrm>
          <a:off x="13403795" y="942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57862</xdr:rowOff>
    </xdr:from>
    <xdr:to>
      <xdr:col>67</xdr:col>
      <xdr:colOff>101600</xdr:colOff>
      <xdr:row>56</xdr:row>
      <xdr:rowOff>159462</xdr:rowOff>
    </xdr:to>
    <xdr:sp macro="" textlink="">
      <xdr:nvSpPr>
        <xdr:cNvPr id="601" name="楕円 600"/>
        <xdr:cNvSpPr/>
      </xdr:nvSpPr>
      <xdr:spPr>
        <a:xfrm>
          <a:off x="12763500" y="965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4539</xdr:rowOff>
    </xdr:from>
    <xdr:ext cx="599010" cy="259045"/>
    <xdr:sp macro="" textlink="">
      <xdr:nvSpPr>
        <xdr:cNvPr id="602" name="テキスト ボックス 601"/>
        <xdr:cNvSpPr txBox="1"/>
      </xdr:nvSpPr>
      <xdr:spPr>
        <a:xfrm>
          <a:off x="12514795" y="9434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4" name="直線コネクタ 623"/>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5" name="災害復旧費最小値テキスト"/>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7" name="災害復旧費最大値テキスト"/>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8" name="直線コネクタ 627"/>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127777</xdr:rowOff>
    </xdr:from>
    <xdr:to>
      <xdr:col>85</xdr:col>
      <xdr:colOff>127000</xdr:colOff>
      <xdr:row>78</xdr:row>
      <xdr:rowOff>129102</xdr:rowOff>
    </xdr:to>
    <xdr:cxnSp macro="">
      <xdr:nvCxnSpPr>
        <xdr:cNvPr id="629" name="直線コネクタ 628"/>
        <xdr:cNvCxnSpPr/>
      </xdr:nvCxnSpPr>
      <xdr:spPr>
        <a:xfrm>
          <a:off x="15481300" y="13500877"/>
          <a:ext cx="838200" cy="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75730</xdr:rowOff>
    </xdr:from>
    <xdr:ext cx="534377" cy="259045"/>
    <xdr:sp macro="" textlink="">
      <xdr:nvSpPr>
        <xdr:cNvPr id="630" name="災害復旧費平均値テキスト"/>
        <xdr:cNvSpPr txBox="1"/>
      </xdr:nvSpPr>
      <xdr:spPr>
        <a:xfrm>
          <a:off x="16370300" y="1327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1" name="フローチャート: 判断 630"/>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94390</xdr:rowOff>
    </xdr:from>
    <xdr:to>
      <xdr:col>81</xdr:col>
      <xdr:colOff>50800</xdr:colOff>
      <xdr:row>78</xdr:row>
      <xdr:rowOff>127777</xdr:rowOff>
    </xdr:to>
    <xdr:cxnSp macro="">
      <xdr:nvCxnSpPr>
        <xdr:cNvPr id="632" name="直線コネクタ 631"/>
        <xdr:cNvCxnSpPr/>
      </xdr:nvCxnSpPr>
      <xdr:spPr>
        <a:xfrm>
          <a:off x="14592300" y="13467490"/>
          <a:ext cx="889000" cy="3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3" name="フローチャート: 判断 632"/>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6693</xdr:rowOff>
    </xdr:from>
    <xdr:ext cx="534377" cy="259045"/>
    <xdr:sp macro="" textlink="">
      <xdr:nvSpPr>
        <xdr:cNvPr id="634" name="テキスト ボックス 633"/>
        <xdr:cNvSpPr txBox="1"/>
      </xdr:nvSpPr>
      <xdr:spPr>
        <a:xfrm>
          <a:off x="15214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94390</xdr:rowOff>
    </xdr:from>
    <xdr:to>
      <xdr:col>76</xdr:col>
      <xdr:colOff>114300</xdr:colOff>
      <xdr:row>78</xdr:row>
      <xdr:rowOff>126828</xdr:rowOff>
    </xdr:to>
    <xdr:cxnSp macro="">
      <xdr:nvCxnSpPr>
        <xdr:cNvPr id="635" name="直線コネクタ 634"/>
        <xdr:cNvCxnSpPr/>
      </xdr:nvCxnSpPr>
      <xdr:spPr>
        <a:xfrm flipV="1">
          <a:off x="13703300" y="13467490"/>
          <a:ext cx="889000" cy="3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6" name="フローチャート: 判断 635"/>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156833</xdr:rowOff>
    </xdr:from>
    <xdr:ext cx="534377" cy="259045"/>
    <xdr:sp macro="" textlink="">
      <xdr:nvSpPr>
        <xdr:cNvPr id="637" name="テキスト ボックス 636"/>
        <xdr:cNvSpPr txBox="1"/>
      </xdr:nvSpPr>
      <xdr:spPr>
        <a:xfrm>
          <a:off x="14325111" y="1352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116973</xdr:rowOff>
    </xdr:from>
    <xdr:to>
      <xdr:col>71</xdr:col>
      <xdr:colOff>177800</xdr:colOff>
      <xdr:row>78</xdr:row>
      <xdr:rowOff>126828</xdr:rowOff>
    </xdr:to>
    <xdr:cxnSp macro="">
      <xdr:nvCxnSpPr>
        <xdr:cNvPr id="638" name="直線コネクタ 637"/>
        <xdr:cNvCxnSpPr/>
      </xdr:nvCxnSpPr>
      <xdr:spPr>
        <a:xfrm>
          <a:off x="12814300" y="13490073"/>
          <a:ext cx="889000" cy="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74106</xdr:rowOff>
    </xdr:from>
    <xdr:to>
      <xdr:col>72</xdr:col>
      <xdr:colOff>38100</xdr:colOff>
      <xdr:row>79</xdr:row>
      <xdr:rowOff>4256</xdr:rowOff>
    </xdr:to>
    <xdr:sp macro="" textlink="">
      <xdr:nvSpPr>
        <xdr:cNvPr id="639" name="フローチャート: 判断 638"/>
        <xdr:cNvSpPr/>
      </xdr:nvSpPr>
      <xdr:spPr>
        <a:xfrm>
          <a:off x="13652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20783</xdr:rowOff>
    </xdr:from>
    <xdr:ext cx="469744" cy="259045"/>
    <xdr:sp macro="" textlink="">
      <xdr:nvSpPr>
        <xdr:cNvPr id="640" name="テキスト ボックス 639"/>
        <xdr:cNvSpPr txBox="1"/>
      </xdr:nvSpPr>
      <xdr:spPr>
        <a:xfrm>
          <a:off x="13468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71785</xdr:rowOff>
    </xdr:from>
    <xdr:to>
      <xdr:col>67</xdr:col>
      <xdr:colOff>101600</xdr:colOff>
      <xdr:row>79</xdr:row>
      <xdr:rowOff>1935</xdr:rowOff>
    </xdr:to>
    <xdr:sp macro="" textlink="">
      <xdr:nvSpPr>
        <xdr:cNvPr id="641" name="フローチャート: 判断 640"/>
        <xdr:cNvSpPr/>
      </xdr:nvSpPr>
      <xdr:spPr>
        <a:xfrm>
          <a:off x="12763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164512</xdr:rowOff>
    </xdr:from>
    <xdr:ext cx="469744" cy="259045"/>
    <xdr:sp macro="" textlink="">
      <xdr:nvSpPr>
        <xdr:cNvPr id="642" name="テキスト ボックス 641"/>
        <xdr:cNvSpPr txBox="1"/>
      </xdr:nvSpPr>
      <xdr:spPr>
        <a:xfrm>
          <a:off x="12579428" y="1353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78302</xdr:rowOff>
    </xdr:from>
    <xdr:to>
      <xdr:col>85</xdr:col>
      <xdr:colOff>177800</xdr:colOff>
      <xdr:row>79</xdr:row>
      <xdr:rowOff>8452</xdr:rowOff>
    </xdr:to>
    <xdr:sp macro="" textlink="">
      <xdr:nvSpPr>
        <xdr:cNvPr id="648" name="楕円 647"/>
        <xdr:cNvSpPr/>
      </xdr:nvSpPr>
      <xdr:spPr>
        <a:xfrm>
          <a:off x="16268700" y="1345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31279</xdr:rowOff>
    </xdr:from>
    <xdr:ext cx="469744" cy="259045"/>
    <xdr:sp macro="" textlink="">
      <xdr:nvSpPr>
        <xdr:cNvPr id="649" name="災害復旧費該当値テキスト"/>
        <xdr:cNvSpPr txBox="1"/>
      </xdr:nvSpPr>
      <xdr:spPr>
        <a:xfrm>
          <a:off x="16370300" y="13404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76977</xdr:rowOff>
    </xdr:from>
    <xdr:to>
      <xdr:col>81</xdr:col>
      <xdr:colOff>101600</xdr:colOff>
      <xdr:row>79</xdr:row>
      <xdr:rowOff>7127</xdr:rowOff>
    </xdr:to>
    <xdr:sp macro="" textlink="">
      <xdr:nvSpPr>
        <xdr:cNvPr id="650" name="楕円 649"/>
        <xdr:cNvSpPr/>
      </xdr:nvSpPr>
      <xdr:spPr>
        <a:xfrm>
          <a:off x="15430500" y="134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169704</xdr:rowOff>
    </xdr:from>
    <xdr:ext cx="469744" cy="259045"/>
    <xdr:sp macro="" textlink="">
      <xdr:nvSpPr>
        <xdr:cNvPr id="651" name="テキスト ボックス 650"/>
        <xdr:cNvSpPr txBox="1"/>
      </xdr:nvSpPr>
      <xdr:spPr>
        <a:xfrm>
          <a:off x="15246428" y="13542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43590</xdr:rowOff>
    </xdr:from>
    <xdr:to>
      <xdr:col>76</xdr:col>
      <xdr:colOff>165100</xdr:colOff>
      <xdr:row>78</xdr:row>
      <xdr:rowOff>145190</xdr:rowOff>
    </xdr:to>
    <xdr:sp macro="" textlink="">
      <xdr:nvSpPr>
        <xdr:cNvPr id="652" name="楕円 651"/>
        <xdr:cNvSpPr/>
      </xdr:nvSpPr>
      <xdr:spPr>
        <a:xfrm>
          <a:off x="14541500" y="1341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161717</xdr:rowOff>
    </xdr:from>
    <xdr:ext cx="534377" cy="259045"/>
    <xdr:sp macro="" textlink="">
      <xdr:nvSpPr>
        <xdr:cNvPr id="653" name="テキスト ボックス 652"/>
        <xdr:cNvSpPr txBox="1"/>
      </xdr:nvSpPr>
      <xdr:spPr>
        <a:xfrm>
          <a:off x="14325111" y="1319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76028</xdr:rowOff>
    </xdr:from>
    <xdr:to>
      <xdr:col>72</xdr:col>
      <xdr:colOff>38100</xdr:colOff>
      <xdr:row>79</xdr:row>
      <xdr:rowOff>6178</xdr:rowOff>
    </xdr:to>
    <xdr:sp macro="" textlink="">
      <xdr:nvSpPr>
        <xdr:cNvPr id="654" name="楕円 653"/>
        <xdr:cNvSpPr/>
      </xdr:nvSpPr>
      <xdr:spPr>
        <a:xfrm>
          <a:off x="13652500" y="1344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168755</xdr:rowOff>
    </xdr:from>
    <xdr:ext cx="469744" cy="259045"/>
    <xdr:sp macro="" textlink="">
      <xdr:nvSpPr>
        <xdr:cNvPr id="655" name="テキスト ボックス 654"/>
        <xdr:cNvSpPr txBox="1"/>
      </xdr:nvSpPr>
      <xdr:spPr>
        <a:xfrm>
          <a:off x="13468428" y="1354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66173</xdr:rowOff>
    </xdr:from>
    <xdr:to>
      <xdr:col>67</xdr:col>
      <xdr:colOff>101600</xdr:colOff>
      <xdr:row>78</xdr:row>
      <xdr:rowOff>167773</xdr:rowOff>
    </xdr:to>
    <xdr:sp macro="" textlink="">
      <xdr:nvSpPr>
        <xdr:cNvPr id="656" name="楕円 655"/>
        <xdr:cNvSpPr/>
      </xdr:nvSpPr>
      <xdr:spPr>
        <a:xfrm>
          <a:off x="12763500" y="134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12850</xdr:rowOff>
    </xdr:from>
    <xdr:ext cx="469744" cy="259045"/>
    <xdr:sp macro="" textlink="">
      <xdr:nvSpPr>
        <xdr:cNvPr id="657" name="テキスト ボックス 656"/>
        <xdr:cNvSpPr txBox="1"/>
      </xdr:nvSpPr>
      <xdr:spPr>
        <a:xfrm>
          <a:off x="12579428" y="1321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79" name="直線コネクタ 678"/>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0" name="公債費最小値テキスト"/>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1" name="直線コネクタ 680"/>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2" name="公債費最大値テキスト"/>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3" name="直線コネクタ 682"/>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67416</xdr:rowOff>
    </xdr:from>
    <xdr:to>
      <xdr:col>85</xdr:col>
      <xdr:colOff>127000</xdr:colOff>
      <xdr:row>95</xdr:row>
      <xdr:rowOff>83090</xdr:rowOff>
    </xdr:to>
    <xdr:cxnSp macro="">
      <xdr:nvCxnSpPr>
        <xdr:cNvPr id="684" name="直線コネクタ 683"/>
        <xdr:cNvCxnSpPr/>
      </xdr:nvCxnSpPr>
      <xdr:spPr>
        <a:xfrm flipV="1">
          <a:off x="15481300" y="16355166"/>
          <a:ext cx="838200" cy="1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83557</xdr:rowOff>
    </xdr:from>
    <xdr:ext cx="599010" cy="259045"/>
    <xdr:sp macro="" textlink="">
      <xdr:nvSpPr>
        <xdr:cNvPr id="685" name="公債費平均値テキスト"/>
        <xdr:cNvSpPr txBox="1"/>
      </xdr:nvSpPr>
      <xdr:spPr>
        <a:xfrm>
          <a:off x="16370300" y="16371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6" name="フローチャート: 判断 685"/>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83090</xdr:rowOff>
    </xdr:from>
    <xdr:to>
      <xdr:col>81</xdr:col>
      <xdr:colOff>50800</xdr:colOff>
      <xdr:row>95</xdr:row>
      <xdr:rowOff>106370</xdr:rowOff>
    </xdr:to>
    <xdr:cxnSp macro="">
      <xdr:nvCxnSpPr>
        <xdr:cNvPr id="687" name="直線コネクタ 686"/>
        <xdr:cNvCxnSpPr/>
      </xdr:nvCxnSpPr>
      <xdr:spPr>
        <a:xfrm flipV="1">
          <a:off x="14592300" y="16370840"/>
          <a:ext cx="889000" cy="2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8" name="フローチャート: 判断 687"/>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46521</xdr:rowOff>
    </xdr:from>
    <xdr:ext cx="599010" cy="259045"/>
    <xdr:sp macro="" textlink="">
      <xdr:nvSpPr>
        <xdr:cNvPr id="689" name="テキスト ボックス 688"/>
        <xdr:cNvSpPr txBox="1"/>
      </xdr:nvSpPr>
      <xdr:spPr>
        <a:xfrm>
          <a:off x="15181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98374</xdr:rowOff>
    </xdr:from>
    <xdr:to>
      <xdr:col>76</xdr:col>
      <xdr:colOff>114300</xdr:colOff>
      <xdr:row>95</xdr:row>
      <xdr:rowOff>106370</xdr:rowOff>
    </xdr:to>
    <xdr:cxnSp macro="">
      <xdr:nvCxnSpPr>
        <xdr:cNvPr id="690" name="直線コネクタ 689"/>
        <xdr:cNvCxnSpPr/>
      </xdr:nvCxnSpPr>
      <xdr:spPr>
        <a:xfrm>
          <a:off x="13703300" y="16386124"/>
          <a:ext cx="889000" cy="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1" name="フローチャート: 判断 690"/>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43584</xdr:rowOff>
    </xdr:from>
    <xdr:ext cx="599010" cy="259045"/>
    <xdr:sp macro="" textlink="">
      <xdr:nvSpPr>
        <xdr:cNvPr id="692" name="テキスト ボックス 691"/>
        <xdr:cNvSpPr txBox="1"/>
      </xdr:nvSpPr>
      <xdr:spPr>
        <a:xfrm>
          <a:off x="14292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98374</xdr:rowOff>
    </xdr:from>
    <xdr:to>
      <xdr:col>71</xdr:col>
      <xdr:colOff>177800</xdr:colOff>
      <xdr:row>95</xdr:row>
      <xdr:rowOff>150957</xdr:rowOff>
    </xdr:to>
    <xdr:cxnSp macro="">
      <xdr:nvCxnSpPr>
        <xdr:cNvPr id="693" name="直線コネクタ 692"/>
        <xdr:cNvCxnSpPr/>
      </xdr:nvCxnSpPr>
      <xdr:spPr>
        <a:xfrm flipV="1">
          <a:off x="12814300" y="16386124"/>
          <a:ext cx="889000" cy="5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694" name="フローチャート: 判断 693"/>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20716</xdr:rowOff>
    </xdr:from>
    <xdr:ext cx="599010" cy="259045"/>
    <xdr:sp macro="" textlink="">
      <xdr:nvSpPr>
        <xdr:cNvPr id="695" name="テキスト ボックス 694"/>
        <xdr:cNvSpPr txBox="1"/>
      </xdr:nvSpPr>
      <xdr:spPr>
        <a:xfrm>
          <a:off x="13403795"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696" name="フローチャート: 判断 695"/>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25466</xdr:rowOff>
    </xdr:from>
    <xdr:ext cx="599010" cy="259045"/>
    <xdr:sp macro="" textlink="">
      <xdr:nvSpPr>
        <xdr:cNvPr id="697" name="テキスト ボックス 696"/>
        <xdr:cNvSpPr txBox="1"/>
      </xdr:nvSpPr>
      <xdr:spPr>
        <a:xfrm>
          <a:off x="12514795"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16616</xdr:rowOff>
    </xdr:from>
    <xdr:to>
      <xdr:col>85</xdr:col>
      <xdr:colOff>177800</xdr:colOff>
      <xdr:row>95</xdr:row>
      <xdr:rowOff>118216</xdr:rowOff>
    </xdr:to>
    <xdr:sp macro="" textlink="">
      <xdr:nvSpPr>
        <xdr:cNvPr id="703" name="楕円 702"/>
        <xdr:cNvSpPr/>
      </xdr:nvSpPr>
      <xdr:spPr>
        <a:xfrm>
          <a:off x="16268700" y="1630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39493</xdr:rowOff>
    </xdr:from>
    <xdr:ext cx="599010" cy="259045"/>
    <xdr:sp macro="" textlink="">
      <xdr:nvSpPr>
        <xdr:cNvPr id="704" name="公債費該当値テキスト"/>
        <xdr:cNvSpPr txBox="1"/>
      </xdr:nvSpPr>
      <xdr:spPr>
        <a:xfrm>
          <a:off x="16370300" y="16155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32290</xdr:rowOff>
    </xdr:from>
    <xdr:to>
      <xdr:col>81</xdr:col>
      <xdr:colOff>101600</xdr:colOff>
      <xdr:row>95</xdr:row>
      <xdr:rowOff>133890</xdr:rowOff>
    </xdr:to>
    <xdr:sp macro="" textlink="">
      <xdr:nvSpPr>
        <xdr:cNvPr id="705" name="楕円 704"/>
        <xdr:cNvSpPr/>
      </xdr:nvSpPr>
      <xdr:spPr>
        <a:xfrm>
          <a:off x="15430500" y="1632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150417</xdr:rowOff>
    </xdr:from>
    <xdr:ext cx="599010" cy="259045"/>
    <xdr:sp macro="" textlink="">
      <xdr:nvSpPr>
        <xdr:cNvPr id="706" name="テキスト ボックス 705"/>
        <xdr:cNvSpPr txBox="1"/>
      </xdr:nvSpPr>
      <xdr:spPr>
        <a:xfrm>
          <a:off x="15181795" y="1609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55570</xdr:rowOff>
    </xdr:from>
    <xdr:to>
      <xdr:col>76</xdr:col>
      <xdr:colOff>165100</xdr:colOff>
      <xdr:row>95</xdr:row>
      <xdr:rowOff>157170</xdr:rowOff>
    </xdr:to>
    <xdr:sp macro="" textlink="">
      <xdr:nvSpPr>
        <xdr:cNvPr id="707" name="楕円 706"/>
        <xdr:cNvSpPr/>
      </xdr:nvSpPr>
      <xdr:spPr>
        <a:xfrm>
          <a:off x="14541500" y="163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2247</xdr:rowOff>
    </xdr:from>
    <xdr:ext cx="599010" cy="259045"/>
    <xdr:sp macro="" textlink="">
      <xdr:nvSpPr>
        <xdr:cNvPr id="708" name="テキスト ボックス 707"/>
        <xdr:cNvSpPr txBox="1"/>
      </xdr:nvSpPr>
      <xdr:spPr>
        <a:xfrm>
          <a:off x="14292795" y="16118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47574</xdr:rowOff>
    </xdr:from>
    <xdr:to>
      <xdr:col>72</xdr:col>
      <xdr:colOff>38100</xdr:colOff>
      <xdr:row>95</xdr:row>
      <xdr:rowOff>149174</xdr:rowOff>
    </xdr:to>
    <xdr:sp macro="" textlink="">
      <xdr:nvSpPr>
        <xdr:cNvPr id="709" name="楕円 708"/>
        <xdr:cNvSpPr/>
      </xdr:nvSpPr>
      <xdr:spPr>
        <a:xfrm>
          <a:off x="13652500" y="1633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165701</xdr:rowOff>
    </xdr:from>
    <xdr:ext cx="599010" cy="259045"/>
    <xdr:sp macro="" textlink="">
      <xdr:nvSpPr>
        <xdr:cNvPr id="710" name="テキスト ボックス 709"/>
        <xdr:cNvSpPr txBox="1"/>
      </xdr:nvSpPr>
      <xdr:spPr>
        <a:xfrm>
          <a:off x="13403795" y="16110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100157</xdr:rowOff>
    </xdr:from>
    <xdr:to>
      <xdr:col>67</xdr:col>
      <xdr:colOff>101600</xdr:colOff>
      <xdr:row>96</xdr:row>
      <xdr:rowOff>30307</xdr:rowOff>
    </xdr:to>
    <xdr:sp macro="" textlink="">
      <xdr:nvSpPr>
        <xdr:cNvPr id="711" name="楕円 710"/>
        <xdr:cNvSpPr/>
      </xdr:nvSpPr>
      <xdr:spPr>
        <a:xfrm>
          <a:off x="12763500" y="1638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46834</xdr:rowOff>
    </xdr:from>
    <xdr:ext cx="599010" cy="259045"/>
    <xdr:sp macro="" textlink="">
      <xdr:nvSpPr>
        <xdr:cNvPr id="712" name="テキスト ボックス 711"/>
        <xdr:cNvSpPr txBox="1"/>
      </xdr:nvSpPr>
      <xdr:spPr>
        <a:xfrm>
          <a:off x="12514795" y="1616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8" name="直線コネクタ 737"/>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39" name="諸支出金最小値テキスト"/>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1" name="諸支出金最大値テキスト"/>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2" name="直線コネクタ 741"/>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4" name="諸支出金平均値テキスト"/>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5" name="フローチャート: 判断 744"/>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7" name="フローチャート: 判断 746"/>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8" name="テキスト ボックス 747"/>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50" name="フローチャート: 判断 749"/>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140733</xdr:rowOff>
    </xdr:from>
    <xdr:ext cx="313932" cy="259045"/>
    <xdr:sp macro="" textlink="">
      <xdr:nvSpPr>
        <xdr:cNvPr id="751" name="テキスト ボックス 750"/>
        <xdr:cNvSpPr txBox="1"/>
      </xdr:nvSpPr>
      <xdr:spPr>
        <a:xfrm>
          <a:off x="20277333" y="64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3" name="フローチャート: 判断 752"/>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117873</xdr:rowOff>
    </xdr:from>
    <xdr:ext cx="378565" cy="259045"/>
    <xdr:sp macro="" textlink="">
      <xdr:nvSpPr>
        <xdr:cNvPr id="754" name="テキスト ボックス 753"/>
        <xdr:cNvSpPr txBox="1"/>
      </xdr:nvSpPr>
      <xdr:spPr>
        <a:xfrm>
          <a:off x="19356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167604</xdr:rowOff>
    </xdr:from>
    <xdr:to>
      <xdr:col>98</xdr:col>
      <xdr:colOff>38100</xdr:colOff>
      <xdr:row>39</xdr:row>
      <xdr:rowOff>97754</xdr:rowOff>
    </xdr:to>
    <xdr:sp macro="" textlink="">
      <xdr:nvSpPr>
        <xdr:cNvPr id="755" name="フローチャート: 判断 754"/>
        <xdr:cNvSpPr/>
      </xdr:nvSpPr>
      <xdr:spPr>
        <a:xfrm>
          <a:off x="18605500" y="668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114281</xdr:rowOff>
    </xdr:from>
    <xdr:ext cx="378565" cy="259045"/>
    <xdr:sp macro="" textlink="">
      <xdr:nvSpPr>
        <xdr:cNvPr id="756" name="テキスト ボックス 755"/>
        <xdr:cNvSpPr txBox="1"/>
      </xdr:nvSpPr>
      <xdr:spPr>
        <a:xfrm>
          <a:off x="18467017" y="6457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3" name="諸支出金該当値テキスト"/>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総務費については、</a:t>
          </a:r>
          <a:r>
            <a:rPr kumimoji="1" lang="ja-JP" altLang="en-US" sz="1200">
              <a:solidFill>
                <a:schemeClr val="dk1"/>
              </a:solidFill>
              <a:effectLst/>
              <a:latin typeface="+mn-lt"/>
              <a:ea typeface="+mn-ea"/>
              <a:cs typeface="+mn-cs"/>
            </a:rPr>
            <a:t>ふるさと応援寄附金の増に伴う返礼業務手数料の増が要因となっている。</a:t>
          </a:r>
          <a:endParaRPr lang="ja-JP" altLang="ja-JP" sz="1200">
            <a:effectLst/>
          </a:endParaRPr>
        </a:p>
        <a:p>
          <a:r>
            <a:rPr kumimoji="1" lang="ja-JP" altLang="ja-JP" sz="1200" b="0" i="0" baseline="0">
              <a:solidFill>
                <a:schemeClr val="dk1"/>
              </a:solidFill>
              <a:effectLst/>
              <a:latin typeface="+mn-lt"/>
              <a:ea typeface="+mn-ea"/>
              <a:cs typeface="+mn-cs"/>
            </a:rPr>
            <a:t>  民生費については、臨時福祉給付金（低所得高齢者、経済対策）</a:t>
          </a:r>
          <a:r>
            <a:rPr kumimoji="1" lang="ja-JP" altLang="en-US" sz="1200" b="0" i="0" baseline="0">
              <a:solidFill>
                <a:schemeClr val="dk1"/>
              </a:solidFill>
              <a:effectLst/>
              <a:latin typeface="+mn-lt"/>
              <a:ea typeface="+mn-ea"/>
              <a:cs typeface="+mn-cs"/>
            </a:rPr>
            <a:t>終了に伴い減</a:t>
          </a:r>
          <a:r>
            <a:rPr kumimoji="1" lang="ja-JP" altLang="ja-JP" sz="1200" b="0" i="0" baseline="0">
              <a:solidFill>
                <a:schemeClr val="dk1"/>
              </a:solidFill>
              <a:effectLst/>
              <a:latin typeface="+mn-lt"/>
              <a:ea typeface="+mn-ea"/>
              <a:cs typeface="+mn-cs"/>
            </a:rPr>
            <a:t>となっている。</a:t>
          </a:r>
          <a:endParaRPr lang="ja-JP" altLang="ja-JP" sz="1200">
            <a:effectLst/>
          </a:endParaRPr>
        </a:p>
        <a:p>
          <a:r>
            <a:rPr kumimoji="1" lang="ja-JP" altLang="ja-JP" sz="1200" b="0" i="0" baseline="0">
              <a:solidFill>
                <a:schemeClr val="dk1"/>
              </a:solidFill>
              <a:effectLst/>
              <a:latin typeface="+mn-lt"/>
              <a:ea typeface="+mn-ea"/>
              <a:cs typeface="+mn-cs"/>
            </a:rPr>
            <a:t>  衛生費については、清掃センターの設備補修工事完了に伴い</a:t>
          </a:r>
          <a:r>
            <a:rPr kumimoji="1" lang="ja-JP" altLang="en-US" sz="1200" b="0" i="0" baseline="0">
              <a:solidFill>
                <a:schemeClr val="dk1"/>
              </a:solidFill>
              <a:effectLst/>
              <a:latin typeface="+mn-lt"/>
              <a:ea typeface="+mn-ea"/>
              <a:cs typeface="+mn-cs"/>
            </a:rPr>
            <a:t>増</a:t>
          </a:r>
          <a:r>
            <a:rPr kumimoji="1" lang="ja-JP" altLang="ja-JP" sz="1200" b="0" i="0" baseline="0">
              <a:solidFill>
                <a:schemeClr val="dk1"/>
              </a:solidFill>
              <a:effectLst/>
              <a:latin typeface="+mn-lt"/>
              <a:ea typeface="+mn-ea"/>
              <a:cs typeface="+mn-cs"/>
            </a:rPr>
            <a:t>となっている</a:t>
          </a:r>
          <a:r>
            <a:rPr kumimoji="1" lang="ja-JP" altLang="en-US" sz="1200" b="0" i="0" baseline="0">
              <a:solidFill>
                <a:schemeClr val="dk1"/>
              </a:solidFill>
              <a:effectLst/>
              <a:latin typeface="+mn-lt"/>
              <a:ea typeface="+mn-ea"/>
              <a:cs typeface="+mn-cs"/>
            </a:rPr>
            <a:t>。</a:t>
          </a:r>
          <a:endParaRPr lang="ja-JP" altLang="ja-JP" sz="1200">
            <a:effectLst/>
          </a:endParaRPr>
        </a:p>
        <a:p>
          <a:r>
            <a:rPr kumimoji="1" lang="ja-JP" altLang="en-US" sz="1200" b="0" i="0" baseline="0">
              <a:solidFill>
                <a:schemeClr val="dk1"/>
              </a:solidFill>
              <a:effectLst/>
              <a:latin typeface="+mn-lt"/>
              <a:ea typeface="+mn-ea"/>
              <a:cs typeface="+mn-cs"/>
            </a:rPr>
            <a:t>  農林水産業費については、種子島周辺漁業対策事業や県単事業における広域漁場整備負担金の増が要因となっている。</a:t>
          </a:r>
          <a:r>
            <a:rPr kumimoji="1" lang="ja-JP" altLang="ja-JP" sz="1200" b="0" i="0" baseline="0">
              <a:solidFill>
                <a:schemeClr val="dk1"/>
              </a:solidFill>
              <a:effectLst/>
              <a:latin typeface="+mn-lt"/>
              <a:ea typeface="+mn-ea"/>
              <a:cs typeface="+mn-cs"/>
            </a:rPr>
            <a:t>  </a:t>
          </a:r>
          <a:endParaRPr kumimoji="1" lang="en-US" altLang="ja-JP" sz="1200" b="0" i="0" baseline="0">
            <a:solidFill>
              <a:schemeClr val="dk1"/>
            </a:solidFill>
            <a:effectLst/>
            <a:latin typeface="+mn-lt"/>
            <a:ea typeface="+mn-ea"/>
            <a:cs typeface="+mn-cs"/>
          </a:endParaRPr>
        </a:p>
        <a:p>
          <a:r>
            <a:rPr kumimoji="1" lang="ja-JP" altLang="en-US" sz="12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商工費については、県地域振興事業を活用した恵美之江展望公園整備</a:t>
          </a:r>
          <a:r>
            <a:rPr kumimoji="1" lang="ja-JP" altLang="en-US" sz="1200" b="0" i="0" baseline="0">
              <a:solidFill>
                <a:schemeClr val="dk1"/>
              </a:solidFill>
              <a:effectLst/>
              <a:latin typeface="+mn-lt"/>
              <a:ea typeface="+mn-ea"/>
              <a:cs typeface="+mn-cs"/>
            </a:rPr>
            <a:t>事業完了に伴い減と</a:t>
          </a:r>
          <a:r>
            <a:rPr kumimoji="1" lang="ja-JP" altLang="ja-JP" sz="1200" b="0" i="0" baseline="0">
              <a:solidFill>
                <a:schemeClr val="dk1"/>
              </a:solidFill>
              <a:effectLst/>
              <a:latin typeface="+mn-lt"/>
              <a:ea typeface="+mn-ea"/>
              <a:cs typeface="+mn-cs"/>
            </a:rPr>
            <a:t>なっている。</a:t>
          </a:r>
          <a:endParaRPr lang="ja-JP" altLang="ja-JP" sz="1200">
            <a:effectLst/>
          </a:endParaRPr>
        </a:p>
        <a:p>
          <a:r>
            <a:rPr kumimoji="1" lang="ja-JP" altLang="ja-JP" sz="1200" b="0" i="0" baseline="0">
              <a:solidFill>
                <a:schemeClr val="dk1"/>
              </a:solidFill>
              <a:effectLst/>
              <a:latin typeface="+mn-lt"/>
              <a:ea typeface="+mn-ea"/>
              <a:cs typeface="+mn-cs"/>
            </a:rPr>
            <a:t>  土木費については、</a:t>
          </a:r>
          <a:r>
            <a:rPr kumimoji="1" lang="ja-JP" altLang="en-US" sz="1200" b="0" i="0" baseline="0">
              <a:solidFill>
                <a:schemeClr val="dk1"/>
              </a:solidFill>
              <a:effectLst/>
              <a:latin typeface="+mn-lt"/>
              <a:ea typeface="+mn-ea"/>
              <a:cs typeface="+mn-cs"/>
            </a:rPr>
            <a:t>社会資本整備交付金事業における道路改良事業や</a:t>
          </a:r>
          <a:r>
            <a:rPr kumimoji="1" lang="ja-JP" altLang="ja-JP" sz="1200" b="0" i="0" baseline="0">
              <a:solidFill>
                <a:schemeClr val="dk1"/>
              </a:solidFill>
              <a:effectLst/>
              <a:latin typeface="+mn-lt"/>
              <a:ea typeface="+mn-ea"/>
              <a:cs typeface="+mn-cs"/>
            </a:rPr>
            <a:t>橋梁長寿命化修繕事業に伴</a:t>
          </a:r>
          <a:r>
            <a:rPr kumimoji="1" lang="ja-JP" altLang="en-US" sz="1200" b="0" i="0" baseline="0">
              <a:solidFill>
                <a:schemeClr val="dk1"/>
              </a:solidFill>
              <a:effectLst/>
              <a:latin typeface="+mn-lt"/>
              <a:ea typeface="+mn-ea"/>
              <a:cs typeface="+mn-cs"/>
            </a:rPr>
            <a:t>い</a:t>
          </a:r>
          <a:r>
            <a:rPr kumimoji="1" lang="ja-JP" altLang="ja-JP" sz="1200" b="0" i="0" baseline="0">
              <a:solidFill>
                <a:schemeClr val="dk1"/>
              </a:solidFill>
              <a:effectLst/>
              <a:latin typeface="+mn-lt"/>
              <a:ea typeface="+mn-ea"/>
              <a:cs typeface="+mn-cs"/>
            </a:rPr>
            <a:t>増となっている。本</a:t>
          </a:r>
          <a:r>
            <a:rPr kumimoji="1" lang="ja-JP" altLang="en-US" sz="1200" b="0" i="0" baseline="0">
              <a:solidFill>
                <a:schemeClr val="dk1"/>
              </a:solidFill>
              <a:effectLst/>
              <a:latin typeface="+mn-lt"/>
              <a:ea typeface="+mn-ea"/>
              <a:cs typeface="+mn-cs"/>
            </a:rPr>
            <a:t>交付金</a:t>
          </a:r>
          <a:r>
            <a:rPr kumimoji="1" lang="ja-JP" altLang="ja-JP" sz="1200" b="0" i="0" baseline="0">
              <a:solidFill>
                <a:schemeClr val="dk1"/>
              </a:solidFill>
              <a:effectLst/>
              <a:latin typeface="+mn-lt"/>
              <a:ea typeface="+mn-ea"/>
              <a:cs typeface="+mn-cs"/>
            </a:rPr>
            <a:t>事業により今後増加</a:t>
          </a:r>
          <a:r>
            <a:rPr kumimoji="1" lang="ja-JP" altLang="en-US" sz="1200" b="0" i="0" baseline="0">
              <a:solidFill>
                <a:schemeClr val="dk1"/>
              </a:solidFill>
              <a:effectLst/>
              <a:latin typeface="+mn-lt"/>
              <a:ea typeface="+mn-ea"/>
              <a:cs typeface="+mn-cs"/>
            </a:rPr>
            <a:t>する</a:t>
          </a:r>
          <a:r>
            <a:rPr kumimoji="1" lang="ja-JP" altLang="ja-JP" sz="1200" b="0" i="0" baseline="0">
              <a:solidFill>
                <a:schemeClr val="dk1"/>
              </a:solidFill>
              <a:effectLst/>
              <a:latin typeface="+mn-lt"/>
              <a:ea typeface="+mn-ea"/>
              <a:cs typeface="+mn-cs"/>
            </a:rPr>
            <a:t>傾向にある</a:t>
          </a:r>
          <a:r>
            <a:rPr kumimoji="1" lang="ja-JP" altLang="en-US" sz="1200" b="0" i="0" baseline="0">
              <a:solidFill>
                <a:schemeClr val="dk1"/>
              </a:solidFill>
              <a:effectLst/>
              <a:latin typeface="+mn-lt"/>
              <a:ea typeface="+mn-ea"/>
              <a:cs typeface="+mn-cs"/>
            </a:rPr>
            <a:t>ので</a:t>
          </a:r>
          <a:r>
            <a:rPr kumimoji="1" lang="ja-JP" altLang="ja-JP" sz="1200" b="0" i="0" baseline="0">
              <a:solidFill>
                <a:schemeClr val="dk1"/>
              </a:solidFill>
              <a:effectLst/>
              <a:latin typeface="+mn-lt"/>
              <a:ea typeface="+mn-ea"/>
              <a:cs typeface="+mn-cs"/>
            </a:rPr>
            <a:t>、事業実施計画の見直しを行い</a:t>
          </a:r>
          <a:r>
            <a:rPr kumimoji="1" lang="ja-JP" altLang="en-US" sz="1200" b="0" i="0" baseline="0">
              <a:solidFill>
                <a:schemeClr val="dk1"/>
              </a:solidFill>
              <a:effectLst/>
              <a:latin typeface="+mn-lt"/>
              <a:ea typeface="+mn-ea"/>
              <a:cs typeface="+mn-cs"/>
            </a:rPr>
            <a:t>全体</a:t>
          </a:r>
          <a:r>
            <a:rPr kumimoji="1" lang="ja-JP" altLang="ja-JP" sz="1200" b="0" i="0" baseline="0">
              <a:solidFill>
                <a:schemeClr val="dk1"/>
              </a:solidFill>
              <a:effectLst/>
              <a:latin typeface="+mn-lt"/>
              <a:ea typeface="+mn-ea"/>
              <a:cs typeface="+mn-cs"/>
            </a:rPr>
            <a:t>事業費の平準化に努める。</a:t>
          </a:r>
          <a:endParaRPr lang="ja-JP" altLang="ja-JP" sz="1200">
            <a:effectLst/>
          </a:endParaRPr>
        </a:p>
        <a:p>
          <a:r>
            <a:rPr kumimoji="1" lang="ja-JP" altLang="ja-JP" sz="1200" b="0" i="0" baseline="0">
              <a:solidFill>
                <a:schemeClr val="dk1"/>
              </a:solidFill>
              <a:effectLst/>
              <a:latin typeface="+mn-lt"/>
              <a:ea typeface="+mn-ea"/>
              <a:cs typeface="+mn-cs"/>
            </a:rPr>
            <a:t>  </a:t>
          </a:r>
          <a:r>
            <a:rPr kumimoji="1" lang="ja-JP" altLang="en-US" sz="1200" b="0" i="0" baseline="0">
              <a:solidFill>
                <a:schemeClr val="dk1"/>
              </a:solidFill>
              <a:effectLst/>
              <a:latin typeface="+mn-lt"/>
              <a:ea typeface="+mn-ea"/>
              <a:cs typeface="+mn-cs"/>
            </a:rPr>
            <a:t>教育費については、中学校通学バス購入事業で増となっている。</a:t>
          </a:r>
          <a:endParaRPr kumimoji="1" lang="en-US" altLang="ja-JP" sz="1200" b="0" i="0" baseline="0">
            <a:solidFill>
              <a:schemeClr val="dk1"/>
            </a:solidFill>
            <a:effectLst/>
            <a:latin typeface="+mn-lt"/>
            <a:ea typeface="+mn-ea"/>
            <a:cs typeface="+mn-cs"/>
          </a:endParaRPr>
        </a:p>
        <a:p>
          <a:r>
            <a:rPr kumimoji="1" lang="ja-JP" altLang="en-US" sz="1200" b="0" i="0" baseline="0">
              <a:solidFill>
                <a:schemeClr val="dk1"/>
              </a:solidFill>
              <a:effectLst/>
              <a:latin typeface="+mn-lt"/>
              <a:ea typeface="+mn-ea"/>
              <a:cs typeface="+mn-cs"/>
            </a:rPr>
            <a:t>  ほぼ</a:t>
          </a:r>
          <a:r>
            <a:rPr kumimoji="1" lang="ja-JP" altLang="ja-JP" sz="1200" b="0" i="0" baseline="0">
              <a:solidFill>
                <a:schemeClr val="dk1"/>
              </a:solidFill>
              <a:effectLst/>
              <a:latin typeface="+mn-lt"/>
              <a:ea typeface="+mn-ea"/>
              <a:cs typeface="+mn-cs"/>
            </a:rPr>
            <a:t>全</a:t>
          </a:r>
          <a:r>
            <a:rPr kumimoji="1" lang="ja-JP" altLang="en-US" sz="1200" b="0" i="0" baseline="0">
              <a:solidFill>
                <a:schemeClr val="dk1"/>
              </a:solidFill>
              <a:effectLst/>
              <a:latin typeface="+mn-lt"/>
              <a:ea typeface="+mn-ea"/>
              <a:cs typeface="+mn-cs"/>
            </a:rPr>
            <a:t>ての</a:t>
          </a:r>
          <a:r>
            <a:rPr kumimoji="1" lang="ja-JP" altLang="ja-JP" sz="1200" b="0" i="0" baseline="0">
              <a:solidFill>
                <a:schemeClr val="dk1"/>
              </a:solidFill>
              <a:effectLst/>
              <a:latin typeface="+mn-lt"/>
              <a:ea typeface="+mn-ea"/>
              <a:cs typeface="+mn-cs"/>
            </a:rPr>
            <a:t>費目で類似団体平均値より高い水準にあるため、各事業等における費用対効果などを検証し、歳出抑制に努める。</a:t>
          </a:r>
          <a:endParaRPr lang="ja-JP" altLang="ja-JP" sz="12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鹿児島県南種子町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mn-ea"/>
              <a:ea typeface="+mn-ea"/>
              <a:cs typeface="+mn-cs"/>
            </a:rPr>
            <a:t>　</a:t>
          </a:r>
          <a:r>
            <a:rPr kumimoji="1" lang="ja-JP" altLang="ja-JP" sz="1600">
              <a:solidFill>
                <a:schemeClr val="dk1"/>
              </a:solidFill>
              <a:effectLst/>
              <a:latin typeface="+mn-ea"/>
              <a:ea typeface="+mn-ea"/>
              <a:cs typeface="+mn-cs"/>
            </a:rPr>
            <a:t>ふるさと応援寄附金の増加に伴い財政調整基金への積み立てを行ったため、基金残高が増となっている。</a:t>
          </a:r>
          <a:endParaRPr kumimoji="1" lang="en-US" altLang="ja-JP" sz="1600">
            <a:solidFill>
              <a:schemeClr val="dk1"/>
            </a:solidFill>
            <a:effectLst/>
            <a:latin typeface="+mn-ea"/>
            <a:ea typeface="+mn-ea"/>
            <a:cs typeface="+mn-cs"/>
          </a:endParaRPr>
        </a:p>
        <a:p>
          <a:r>
            <a:rPr kumimoji="1" lang="ja-JP" altLang="en-US" sz="1600">
              <a:solidFill>
                <a:schemeClr val="dk1"/>
              </a:solidFill>
              <a:effectLst/>
              <a:latin typeface="+mn-ea"/>
              <a:ea typeface="+mn-ea"/>
              <a:cs typeface="+mn-cs"/>
            </a:rPr>
            <a:t>　</a:t>
          </a:r>
          <a:r>
            <a:rPr kumimoji="1" lang="ja-JP" altLang="ja-JP" sz="1600">
              <a:solidFill>
                <a:sysClr val="windowText" lastClr="000000"/>
              </a:solidFill>
              <a:effectLst/>
              <a:latin typeface="+mn-ea"/>
              <a:ea typeface="+mn-ea"/>
              <a:cs typeface="+mn-cs"/>
            </a:rPr>
            <a:t>町税等の徴収強化を図りながら自主財源の確保、事務事業の見直しによる歳出抑制など健全な財政運営に努めていく。</a:t>
          </a:r>
          <a:endParaRPr lang="ja-JP" altLang="ja-JP" sz="1600">
            <a:solidFill>
              <a:sysClr val="windowText" lastClr="000000"/>
            </a:solidFill>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鹿児島県南種子町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mn-ea"/>
              <a:ea typeface="+mn-ea"/>
              <a:cs typeface="+mn-cs"/>
            </a:rPr>
            <a:t>  </a:t>
          </a:r>
          <a:r>
            <a:rPr kumimoji="1" lang="ja-JP" altLang="en-US" sz="1600">
              <a:solidFill>
                <a:schemeClr val="dk1"/>
              </a:solidFill>
              <a:effectLst/>
              <a:latin typeface="+mn-ea"/>
              <a:ea typeface="+mn-ea"/>
              <a:cs typeface="+mn-cs"/>
            </a:rPr>
            <a:t>前年度黒字額の大きな伸びの要因は、ふるさと応援寄附金によるもの</a:t>
          </a:r>
          <a:r>
            <a:rPr kumimoji="1" lang="ja-JP" altLang="en-US" sz="1600">
              <a:solidFill>
                <a:sysClr val="windowText" lastClr="000000"/>
              </a:solidFill>
              <a:effectLst/>
              <a:latin typeface="+mn-ea"/>
              <a:ea typeface="+mn-ea"/>
              <a:cs typeface="+mn-cs"/>
            </a:rPr>
            <a:t>である。</a:t>
          </a:r>
          <a:endParaRPr kumimoji="1" lang="en-US" altLang="ja-JP" sz="1600">
            <a:solidFill>
              <a:sysClr val="windowText" lastClr="000000"/>
            </a:solidFill>
            <a:effectLst/>
            <a:latin typeface="+mn-ea"/>
            <a:ea typeface="+mn-ea"/>
            <a:cs typeface="+mn-cs"/>
          </a:endParaRPr>
        </a:p>
        <a:p>
          <a:r>
            <a:rPr kumimoji="1" lang="ja-JP" altLang="en-US" sz="1600">
              <a:solidFill>
                <a:sysClr val="windowText" lastClr="000000"/>
              </a:solidFill>
              <a:effectLst/>
              <a:latin typeface="+mn-ea"/>
              <a:ea typeface="+mn-ea"/>
              <a:cs typeface="+mn-cs"/>
            </a:rPr>
            <a:t>　</a:t>
          </a:r>
          <a:r>
            <a:rPr kumimoji="1" lang="ja-JP" altLang="ja-JP" sz="1600">
              <a:solidFill>
                <a:sysClr val="windowText" lastClr="000000"/>
              </a:solidFill>
              <a:effectLst/>
              <a:latin typeface="+mn-ea"/>
              <a:ea typeface="+mn-ea"/>
              <a:cs typeface="+mn-cs"/>
            </a:rPr>
            <a:t>各特別会計で黒字となっている要因は、一般会計からの繰出金によるものである。</a:t>
          </a:r>
          <a:endParaRPr lang="ja-JP" altLang="ja-JP" sz="1600">
            <a:solidFill>
              <a:sysClr val="windowText" lastClr="000000"/>
            </a:solidFill>
            <a:effectLst/>
            <a:latin typeface="+mn-ea"/>
            <a:ea typeface="+mn-ea"/>
          </a:endParaRPr>
        </a:p>
        <a:p>
          <a:r>
            <a:rPr kumimoji="1" lang="ja-JP" altLang="en-US" sz="1600">
              <a:solidFill>
                <a:sysClr val="windowText" lastClr="000000"/>
              </a:solidFill>
              <a:effectLst/>
              <a:latin typeface="+mn-ea"/>
              <a:ea typeface="+mn-ea"/>
              <a:cs typeface="+mn-cs"/>
            </a:rPr>
            <a:t>　</a:t>
          </a:r>
          <a:r>
            <a:rPr kumimoji="1" lang="ja-JP" altLang="ja-JP" sz="1600">
              <a:solidFill>
                <a:sysClr val="windowText" lastClr="000000"/>
              </a:solidFill>
              <a:effectLst/>
              <a:latin typeface="+mn-ea"/>
              <a:ea typeface="+mn-ea"/>
              <a:cs typeface="+mn-cs"/>
            </a:rPr>
            <a:t>簡易水道事業特別</a:t>
          </a:r>
          <a:r>
            <a:rPr kumimoji="1" lang="ja-JP" altLang="ja-JP" sz="1600">
              <a:solidFill>
                <a:schemeClr val="dk1"/>
              </a:solidFill>
              <a:effectLst/>
              <a:latin typeface="+mn-ea"/>
              <a:ea typeface="+mn-ea"/>
              <a:cs typeface="+mn-cs"/>
            </a:rPr>
            <a:t>会計においては、</a:t>
          </a:r>
          <a:r>
            <a:rPr kumimoji="1" lang="ja-JP" altLang="en-US" sz="1600">
              <a:solidFill>
                <a:schemeClr val="dk1"/>
              </a:solidFill>
              <a:effectLst/>
              <a:latin typeface="+mn-ea"/>
              <a:ea typeface="+mn-ea"/>
              <a:cs typeface="+mn-cs"/>
            </a:rPr>
            <a:t>平成</a:t>
          </a:r>
          <a:r>
            <a:rPr kumimoji="1" lang="en-US" altLang="ja-JP" sz="1600">
              <a:solidFill>
                <a:schemeClr val="dk1"/>
              </a:solidFill>
              <a:effectLst/>
              <a:latin typeface="+mn-ea"/>
              <a:ea typeface="+mn-ea"/>
              <a:cs typeface="+mn-cs"/>
            </a:rPr>
            <a:t>31</a:t>
          </a:r>
          <a:r>
            <a:rPr kumimoji="1" lang="ja-JP" altLang="en-US" sz="1600">
              <a:solidFill>
                <a:schemeClr val="dk1"/>
              </a:solidFill>
              <a:effectLst/>
              <a:latin typeface="+mn-ea"/>
              <a:ea typeface="+mn-ea"/>
              <a:cs typeface="+mn-cs"/>
            </a:rPr>
            <a:t>年</a:t>
          </a:r>
          <a:r>
            <a:rPr kumimoji="1" lang="en-US" altLang="ja-JP" sz="1600">
              <a:solidFill>
                <a:schemeClr val="dk1"/>
              </a:solidFill>
              <a:effectLst/>
              <a:latin typeface="+mn-ea"/>
              <a:ea typeface="+mn-ea"/>
              <a:cs typeface="+mn-cs"/>
            </a:rPr>
            <a:t>4</a:t>
          </a:r>
          <a:r>
            <a:rPr kumimoji="1" lang="ja-JP" altLang="en-US" sz="1600">
              <a:solidFill>
                <a:schemeClr val="dk1"/>
              </a:solidFill>
              <a:effectLst/>
              <a:latin typeface="+mn-ea"/>
              <a:ea typeface="+mn-ea"/>
              <a:cs typeface="+mn-cs"/>
            </a:rPr>
            <a:t>月からの</a:t>
          </a:r>
          <a:r>
            <a:rPr kumimoji="1" lang="ja-JP" altLang="ja-JP" sz="1600">
              <a:solidFill>
                <a:schemeClr val="dk1"/>
              </a:solidFill>
              <a:effectLst/>
              <a:latin typeface="+mn-ea"/>
              <a:ea typeface="+mn-ea"/>
              <a:cs typeface="+mn-cs"/>
            </a:rPr>
            <a:t>公営企業会計移行や水道施設の老朽化に伴う維持管理経費の増加が今後見込まれており、</a:t>
          </a:r>
          <a:r>
            <a:rPr kumimoji="1" lang="ja-JP" altLang="en-US" sz="1600">
              <a:solidFill>
                <a:schemeClr val="dk1"/>
              </a:solidFill>
              <a:effectLst/>
              <a:latin typeface="+mn-ea"/>
              <a:ea typeface="+mn-ea"/>
              <a:cs typeface="+mn-cs"/>
            </a:rPr>
            <a:t>水道料金見直しを含めた経営改善プログラム策定</a:t>
          </a:r>
          <a:r>
            <a:rPr kumimoji="1" lang="ja-JP" altLang="ja-JP" sz="1600">
              <a:solidFill>
                <a:schemeClr val="dk1"/>
              </a:solidFill>
              <a:effectLst/>
              <a:latin typeface="+mn-ea"/>
              <a:ea typeface="+mn-ea"/>
              <a:cs typeface="+mn-cs"/>
            </a:rPr>
            <a:t>による健全化を図る必要がある。</a:t>
          </a:r>
          <a:endParaRPr lang="ja-JP" altLang="ja-JP" sz="1600">
            <a:effectLst/>
            <a:latin typeface="+mn-ea"/>
            <a:ea typeface="+mn-ea"/>
          </a:endParaRPr>
        </a:p>
        <a:p>
          <a:r>
            <a:rPr kumimoji="1" lang="ja-JP" altLang="en-US" sz="1600">
              <a:solidFill>
                <a:schemeClr val="dk1"/>
              </a:solidFill>
              <a:effectLst/>
              <a:latin typeface="+mn-ea"/>
              <a:ea typeface="+mn-ea"/>
              <a:cs typeface="+mn-cs"/>
            </a:rPr>
            <a:t>　</a:t>
          </a:r>
          <a:r>
            <a:rPr kumimoji="1" lang="ja-JP" altLang="ja-JP" sz="1600">
              <a:solidFill>
                <a:schemeClr val="dk1"/>
              </a:solidFill>
              <a:effectLst/>
              <a:latin typeface="+mn-ea"/>
              <a:ea typeface="+mn-ea"/>
              <a:cs typeface="+mn-cs"/>
            </a:rPr>
            <a:t>国民健康保険特別会計、後期高齢者医療特別会計、介護保険特別会計においては、各会計間で連携を図りながら、給付費抑制のための予防対策に</a:t>
          </a:r>
          <a:r>
            <a:rPr kumimoji="1" lang="ja-JP" altLang="en-US" sz="1600">
              <a:solidFill>
                <a:schemeClr val="dk1"/>
              </a:solidFill>
              <a:effectLst/>
              <a:latin typeface="+mn-ea"/>
              <a:ea typeface="+mn-ea"/>
              <a:cs typeface="+mn-cs"/>
            </a:rPr>
            <a:t>今まで以上に取り組んで</a:t>
          </a:r>
          <a:r>
            <a:rPr kumimoji="1" lang="ja-JP" altLang="ja-JP" sz="1600">
              <a:solidFill>
                <a:schemeClr val="dk1"/>
              </a:solidFill>
              <a:effectLst/>
              <a:latin typeface="+mn-ea"/>
              <a:ea typeface="+mn-ea"/>
              <a:cs typeface="+mn-cs"/>
            </a:rPr>
            <a:t>いく必要がある。</a:t>
          </a:r>
          <a:endParaRPr lang="ja-JP" altLang="ja-JP" sz="1600">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5776814</v>
      </c>
      <c r="BO4" s="403"/>
      <c r="BP4" s="403"/>
      <c r="BQ4" s="403"/>
      <c r="BR4" s="403"/>
      <c r="BS4" s="403"/>
      <c r="BT4" s="403"/>
      <c r="BU4" s="404"/>
      <c r="BV4" s="402">
        <v>5395966</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1.4</v>
      </c>
      <c r="CU4" s="584"/>
      <c r="CV4" s="584"/>
      <c r="CW4" s="584"/>
      <c r="CX4" s="584"/>
      <c r="CY4" s="584"/>
      <c r="CZ4" s="584"/>
      <c r="DA4" s="585"/>
      <c r="DB4" s="583">
        <v>2.1</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5730860</v>
      </c>
      <c r="BO5" s="408"/>
      <c r="BP5" s="408"/>
      <c r="BQ5" s="408"/>
      <c r="BR5" s="408"/>
      <c r="BS5" s="408"/>
      <c r="BT5" s="408"/>
      <c r="BU5" s="409"/>
      <c r="BV5" s="407">
        <v>5326007</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93.8</v>
      </c>
      <c r="CU5" s="378"/>
      <c r="CV5" s="378"/>
      <c r="CW5" s="378"/>
      <c r="CX5" s="378"/>
      <c r="CY5" s="378"/>
      <c r="CZ5" s="378"/>
      <c r="DA5" s="379"/>
      <c r="DB5" s="377">
        <v>90.9</v>
      </c>
      <c r="DC5" s="378"/>
      <c r="DD5" s="378"/>
      <c r="DE5" s="378"/>
      <c r="DF5" s="378"/>
      <c r="DG5" s="378"/>
      <c r="DH5" s="378"/>
      <c r="DI5" s="379"/>
      <c r="DJ5" s="165"/>
      <c r="DK5" s="165"/>
      <c r="DL5" s="165"/>
      <c r="DM5" s="165"/>
      <c r="DN5" s="165"/>
      <c r="DO5" s="165"/>
    </row>
    <row r="6" spans="1:119" ht="18.75" customHeight="1">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88</v>
      </c>
      <c r="AV6" s="465"/>
      <c r="AW6" s="465"/>
      <c r="AX6" s="465"/>
      <c r="AY6" s="387" t="s">
        <v>96</v>
      </c>
      <c r="AZ6" s="388"/>
      <c r="BA6" s="388"/>
      <c r="BB6" s="388"/>
      <c r="BC6" s="388"/>
      <c r="BD6" s="388"/>
      <c r="BE6" s="388"/>
      <c r="BF6" s="388"/>
      <c r="BG6" s="388"/>
      <c r="BH6" s="388"/>
      <c r="BI6" s="388"/>
      <c r="BJ6" s="388"/>
      <c r="BK6" s="388"/>
      <c r="BL6" s="388"/>
      <c r="BM6" s="389"/>
      <c r="BN6" s="407">
        <v>45954</v>
      </c>
      <c r="BO6" s="408"/>
      <c r="BP6" s="408"/>
      <c r="BQ6" s="408"/>
      <c r="BR6" s="408"/>
      <c r="BS6" s="408"/>
      <c r="BT6" s="408"/>
      <c r="BU6" s="409"/>
      <c r="BV6" s="407">
        <v>69959</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98.1</v>
      </c>
      <c r="CU6" s="558"/>
      <c r="CV6" s="558"/>
      <c r="CW6" s="558"/>
      <c r="CX6" s="558"/>
      <c r="CY6" s="558"/>
      <c r="CZ6" s="558"/>
      <c r="DA6" s="559"/>
      <c r="DB6" s="557">
        <v>94.9</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99</v>
      </c>
      <c r="AV7" s="465"/>
      <c r="AW7" s="465"/>
      <c r="AX7" s="465"/>
      <c r="AY7" s="387" t="s">
        <v>100</v>
      </c>
      <c r="AZ7" s="388"/>
      <c r="BA7" s="388"/>
      <c r="BB7" s="388"/>
      <c r="BC7" s="388"/>
      <c r="BD7" s="388"/>
      <c r="BE7" s="388"/>
      <c r="BF7" s="388"/>
      <c r="BG7" s="388"/>
      <c r="BH7" s="388"/>
      <c r="BI7" s="388"/>
      <c r="BJ7" s="388"/>
      <c r="BK7" s="388"/>
      <c r="BL7" s="388"/>
      <c r="BM7" s="389"/>
      <c r="BN7" s="407">
        <v>121</v>
      </c>
      <c r="BO7" s="408"/>
      <c r="BP7" s="408"/>
      <c r="BQ7" s="408"/>
      <c r="BR7" s="408"/>
      <c r="BS7" s="408"/>
      <c r="BT7" s="408"/>
      <c r="BU7" s="409"/>
      <c r="BV7" s="407">
        <v>3228</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3260657</v>
      </c>
      <c r="CU7" s="408"/>
      <c r="CV7" s="408"/>
      <c r="CW7" s="408"/>
      <c r="CX7" s="408"/>
      <c r="CY7" s="408"/>
      <c r="CZ7" s="408"/>
      <c r="DA7" s="409"/>
      <c r="DB7" s="407">
        <v>3248731</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103</v>
      </c>
      <c r="AV8" s="465"/>
      <c r="AW8" s="465"/>
      <c r="AX8" s="465"/>
      <c r="AY8" s="387" t="s">
        <v>104</v>
      </c>
      <c r="AZ8" s="388"/>
      <c r="BA8" s="388"/>
      <c r="BB8" s="388"/>
      <c r="BC8" s="388"/>
      <c r="BD8" s="388"/>
      <c r="BE8" s="388"/>
      <c r="BF8" s="388"/>
      <c r="BG8" s="388"/>
      <c r="BH8" s="388"/>
      <c r="BI8" s="388"/>
      <c r="BJ8" s="388"/>
      <c r="BK8" s="388"/>
      <c r="BL8" s="388"/>
      <c r="BM8" s="389"/>
      <c r="BN8" s="407">
        <v>45833</v>
      </c>
      <c r="BO8" s="408"/>
      <c r="BP8" s="408"/>
      <c r="BQ8" s="408"/>
      <c r="BR8" s="408"/>
      <c r="BS8" s="408"/>
      <c r="BT8" s="408"/>
      <c r="BU8" s="409"/>
      <c r="BV8" s="407">
        <v>66731</v>
      </c>
      <c r="BW8" s="408"/>
      <c r="BX8" s="408"/>
      <c r="BY8" s="408"/>
      <c r="BZ8" s="408"/>
      <c r="CA8" s="408"/>
      <c r="CB8" s="408"/>
      <c r="CC8" s="409"/>
      <c r="CD8" s="416" t="s">
        <v>105</v>
      </c>
      <c r="CE8" s="417"/>
      <c r="CF8" s="417"/>
      <c r="CG8" s="417"/>
      <c r="CH8" s="417"/>
      <c r="CI8" s="417"/>
      <c r="CJ8" s="417"/>
      <c r="CK8" s="417"/>
      <c r="CL8" s="417"/>
      <c r="CM8" s="417"/>
      <c r="CN8" s="417"/>
      <c r="CO8" s="417"/>
      <c r="CP8" s="417"/>
      <c r="CQ8" s="417"/>
      <c r="CR8" s="417"/>
      <c r="CS8" s="418"/>
      <c r="CT8" s="520">
        <v>0.25</v>
      </c>
      <c r="CU8" s="521"/>
      <c r="CV8" s="521"/>
      <c r="CW8" s="521"/>
      <c r="CX8" s="521"/>
      <c r="CY8" s="521"/>
      <c r="CZ8" s="521"/>
      <c r="DA8" s="522"/>
      <c r="DB8" s="520">
        <v>0.25</v>
      </c>
      <c r="DC8" s="521"/>
      <c r="DD8" s="521"/>
      <c r="DE8" s="521"/>
      <c r="DF8" s="521"/>
      <c r="DG8" s="521"/>
      <c r="DH8" s="521"/>
      <c r="DI8" s="522"/>
      <c r="DJ8" s="165"/>
      <c r="DK8" s="165"/>
      <c r="DL8" s="165"/>
      <c r="DM8" s="165"/>
      <c r="DN8" s="165"/>
      <c r="DO8" s="165"/>
    </row>
    <row r="9" spans="1:119" ht="18.75" customHeight="1" thickBot="1">
      <c r="A9" s="166"/>
      <c r="B9" s="546" t="s">
        <v>106</v>
      </c>
      <c r="C9" s="547"/>
      <c r="D9" s="547"/>
      <c r="E9" s="547"/>
      <c r="F9" s="547"/>
      <c r="G9" s="547"/>
      <c r="H9" s="547"/>
      <c r="I9" s="547"/>
      <c r="J9" s="547"/>
      <c r="K9" s="470"/>
      <c r="L9" s="548" t="s">
        <v>107</v>
      </c>
      <c r="M9" s="549"/>
      <c r="N9" s="549"/>
      <c r="O9" s="549"/>
      <c r="P9" s="549"/>
      <c r="Q9" s="550"/>
      <c r="R9" s="551">
        <v>5745</v>
      </c>
      <c r="S9" s="552"/>
      <c r="T9" s="552"/>
      <c r="U9" s="552"/>
      <c r="V9" s="553"/>
      <c r="W9" s="486" t="s">
        <v>108</v>
      </c>
      <c r="X9" s="487"/>
      <c r="Y9" s="487"/>
      <c r="Z9" s="487"/>
      <c r="AA9" s="487"/>
      <c r="AB9" s="487"/>
      <c r="AC9" s="487"/>
      <c r="AD9" s="487"/>
      <c r="AE9" s="487"/>
      <c r="AF9" s="487"/>
      <c r="AG9" s="487"/>
      <c r="AH9" s="487"/>
      <c r="AI9" s="487"/>
      <c r="AJ9" s="487"/>
      <c r="AK9" s="487"/>
      <c r="AL9" s="554"/>
      <c r="AM9" s="476" t="s">
        <v>109</v>
      </c>
      <c r="AN9" s="381"/>
      <c r="AO9" s="381"/>
      <c r="AP9" s="381"/>
      <c r="AQ9" s="381"/>
      <c r="AR9" s="381"/>
      <c r="AS9" s="381"/>
      <c r="AT9" s="382"/>
      <c r="AU9" s="464" t="s">
        <v>103</v>
      </c>
      <c r="AV9" s="465"/>
      <c r="AW9" s="465"/>
      <c r="AX9" s="465"/>
      <c r="AY9" s="387" t="s">
        <v>110</v>
      </c>
      <c r="AZ9" s="388"/>
      <c r="BA9" s="388"/>
      <c r="BB9" s="388"/>
      <c r="BC9" s="388"/>
      <c r="BD9" s="388"/>
      <c r="BE9" s="388"/>
      <c r="BF9" s="388"/>
      <c r="BG9" s="388"/>
      <c r="BH9" s="388"/>
      <c r="BI9" s="388"/>
      <c r="BJ9" s="388"/>
      <c r="BK9" s="388"/>
      <c r="BL9" s="388"/>
      <c r="BM9" s="389"/>
      <c r="BN9" s="407">
        <v>-20898</v>
      </c>
      <c r="BO9" s="408"/>
      <c r="BP9" s="408"/>
      <c r="BQ9" s="408"/>
      <c r="BR9" s="408"/>
      <c r="BS9" s="408"/>
      <c r="BT9" s="408"/>
      <c r="BU9" s="409"/>
      <c r="BV9" s="407">
        <v>22380</v>
      </c>
      <c r="BW9" s="408"/>
      <c r="BX9" s="408"/>
      <c r="BY9" s="408"/>
      <c r="BZ9" s="408"/>
      <c r="CA9" s="408"/>
      <c r="CB9" s="408"/>
      <c r="CC9" s="409"/>
      <c r="CD9" s="416" t="s">
        <v>111</v>
      </c>
      <c r="CE9" s="417"/>
      <c r="CF9" s="417"/>
      <c r="CG9" s="417"/>
      <c r="CH9" s="417"/>
      <c r="CI9" s="417"/>
      <c r="CJ9" s="417"/>
      <c r="CK9" s="417"/>
      <c r="CL9" s="417"/>
      <c r="CM9" s="417"/>
      <c r="CN9" s="417"/>
      <c r="CO9" s="417"/>
      <c r="CP9" s="417"/>
      <c r="CQ9" s="417"/>
      <c r="CR9" s="417"/>
      <c r="CS9" s="418"/>
      <c r="CT9" s="377">
        <v>18.2</v>
      </c>
      <c r="CU9" s="378"/>
      <c r="CV9" s="378"/>
      <c r="CW9" s="378"/>
      <c r="CX9" s="378"/>
      <c r="CY9" s="378"/>
      <c r="CZ9" s="378"/>
      <c r="DA9" s="379"/>
      <c r="DB9" s="377">
        <v>19.100000000000001</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112</v>
      </c>
      <c r="M10" s="381"/>
      <c r="N10" s="381"/>
      <c r="O10" s="381"/>
      <c r="P10" s="381"/>
      <c r="Q10" s="382"/>
      <c r="R10" s="383">
        <v>6218</v>
      </c>
      <c r="S10" s="384"/>
      <c r="T10" s="384"/>
      <c r="U10" s="384"/>
      <c r="V10" s="386"/>
      <c r="W10" s="555"/>
      <c r="X10" s="369"/>
      <c r="Y10" s="369"/>
      <c r="Z10" s="369"/>
      <c r="AA10" s="369"/>
      <c r="AB10" s="369"/>
      <c r="AC10" s="369"/>
      <c r="AD10" s="369"/>
      <c r="AE10" s="369"/>
      <c r="AF10" s="369"/>
      <c r="AG10" s="369"/>
      <c r="AH10" s="369"/>
      <c r="AI10" s="369"/>
      <c r="AJ10" s="369"/>
      <c r="AK10" s="369"/>
      <c r="AL10" s="556"/>
      <c r="AM10" s="476" t="s">
        <v>113</v>
      </c>
      <c r="AN10" s="381"/>
      <c r="AO10" s="381"/>
      <c r="AP10" s="381"/>
      <c r="AQ10" s="381"/>
      <c r="AR10" s="381"/>
      <c r="AS10" s="381"/>
      <c r="AT10" s="382"/>
      <c r="AU10" s="464" t="s">
        <v>114</v>
      </c>
      <c r="AV10" s="465"/>
      <c r="AW10" s="465"/>
      <c r="AX10" s="465"/>
      <c r="AY10" s="387" t="s">
        <v>115</v>
      </c>
      <c r="AZ10" s="388"/>
      <c r="BA10" s="388"/>
      <c r="BB10" s="388"/>
      <c r="BC10" s="388"/>
      <c r="BD10" s="388"/>
      <c r="BE10" s="388"/>
      <c r="BF10" s="388"/>
      <c r="BG10" s="388"/>
      <c r="BH10" s="388"/>
      <c r="BI10" s="388"/>
      <c r="BJ10" s="388"/>
      <c r="BK10" s="388"/>
      <c r="BL10" s="388"/>
      <c r="BM10" s="389"/>
      <c r="BN10" s="407">
        <v>66097</v>
      </c>
      <c r="BO10" s="408"/>
      <c r="BP10" s="408"/>
      <c r="BQ10" s="408"/>
      <c r="BR10" s="408"/>
      <c r="BS10" s="408"/>
      <c r="BT10" s="408"/>
      <c r="BU10" s="409"/>
      <c r="BV10" s="407">
        <v>89292</v>
      </c>
      <c r="BW10" s="408"/>
      <c r="BX10" s="408"/>
      <c r="BY10" s="408"/>
      <c r="BZ10" s="408"/>
      <c r="CA10" s="408"/>
      <c r="CB10" s="408"/>
      <c r="CC10" s="409"/>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117</v>
      </c>
      <c r="M11" s="454"/>
      <c r="N11" s="454"/>
      <c r="O11" s="454"/>
      <c r="P11" s="454"/>
      <c r="Q11" s="455"/>
      <c r="R11" s="543" t="s">
        <v>118</v>
      </c>
      <c r="S11" s="544"/>
      <c r="T11" s="544"/>
      <c r="U11" s="544"/>
      <c r="V11" s="545"/>
      <c r="W11" s="555"/>
      <c r="X11" s="369"/>
      <c r="Y11" s="369"/>
      <c r="Z11" s="369"/>
      <c r="AA11" s="369"/>
      <c r="AB11" s="369"/>
      <c r="AC11" s="369"/>
      <c r="AD11" s="369"/>
      <c r="AE11" s="369"/>
      <c r="AF11" s="369"/>
      <c r="AG11" s="369"/>
      <c r="AH11" s="369"/>
      <c r="AI11" s="369"/>
      <c r="AJ11" s="369"/>
      <c r="AK11" s="369"/>
      <c r="AL11" s="556"/>
      <c r="AM11" s="476" t="s">
        <v>119</v>
      </c>
      <c r="AN11" s="381"/>
      <c r="AO11" s="381"/>
      <c r="AP11" s="381"/>
      <c r="AQ11" s="381"/>
      <c r="AR11" s="381"/>
      <c r="AS11" s="381"/>
      <c r="AT11" s="382"/>
      <c r="AU11" s="464" t="s">
        <v>88</v>
      </c>
      <c r="AV11" s="465"/>
      <c r="AW11" s="465"/>
      <c r="AX11" s="465"/>
      <c r="AY11" s="387" t="s">
        <v>120</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121</v>
      </c>
      <c r="CE11" s="417"/>
      <c r="CF11" s="417"/>
      <c r="CG11" s="417"/>
      <c r="CH11" s="417"/>
      <c r="CI11" s="417"/>
      <c r="CJ11" s="417"/>
      <c r="CK11" s="417"/>
      <c r="CL11" s="417"/>
      <c r="CM11" s="417"/>
      <c r="CN11" s="417"/>
      <c r="CO11" s="417"/>
      <c r="CP11" s="417"/>
      <c r="CQ11" s="417"/>
      <c r="CR11" s="417"/>
      <c r="CS11" s="418"/>
      <c r="CT11" s="520" t="s">
        <v>122</v>
      </c>
      <c r="CU11" s="521"/>
      <c r="CV11" s="521"/>
      <c r="CW11" s="521"/>
      <c r="CX11" s="521"/>
      <c r="CY11" s="521"/>
      <c r="CZ11" s="521"/>
      <c r="DA11" s="522"/>
      <c r="DB11" s="520" t="s">
        <v>123</v>
      </c>
      <c r="DC11" s="521"/>
      <c r="DD11" s="521"/>
      <c r="DE11" s="521"/>
      <c r="DF11" s="521"/>
      <c r="DG11" s="521"/>
      <c r="DH11" s="521"/>
      <c r="DI11" s="522"/>
      <c r="DJ11" s="165"/>
      <c r="DK11" s="165"/>
      <c r="DL11" s="165"/>
      <c r="DM11" s="165"/>
      <c r="DN11" s="165"/>
      <c r="DO11" s="165"/>
    </row>
    <row r="12" spans="1:119" ht="18.75" customHeight="1">
      <c r="A12" s="166"/>
      <c r="B12" s="523" t="s">
        <v>124</v>
      </c>
      <c r="C12" s="524"/>
      <c r="D12" s="524"/>
      <c r="E12" s="524"/>
      <c r="F12" s="524"/>
      <c r="G12" s="524"/>
      <c r="H12" s="524"/>
      <c r="I12" s="524"/>
      <c r="J12" s="524"/>
      <c r="K12" s="525"/>
      <c r="L12" s="532" t="s">
        <v>125</v>
      </c>
      <c r="M12" s="533"/>
      <c r="N12" s="533"/>
      <c r="O12" s="533"/>
      <c r="P12" s="533"/>
      <c r="Q12" s="534"/>
      <c r="R12" s="535">
        <v>5770</v>
      </c>
      <c r="S12" s="536"/>
      <c r="T12" s="536"/>
      <c r="U12" s="536"/>
      <c r="V12" s="537"/>
      <c r="W12" s="538" t="s">
        <v>1</v>
      </c>
      <c r="X12" s="465"/>
      <c r="Y12" s="465"/>
      <c r="Z12" s="465"/>
      <c r="AA12" s="465"/>
      <c r="AB12" s="539"/>
      <c r="AC12" s="464" t="s">
        <v>126</v>
      </c>
      <c r="AD12" s="465"/>
      <c r="AE12" s="465"/>
      <c r="AF12" s="465"/>
      <c r="AG12" s="539"/>
      <c r="AH12" s="464" t="s">
        <v>127</v>
      </c>
      <c r="AI12" s="465"/>
      <c r="AJ12" s="465"/>
      <c r="AK12" s="465"/>
      <c r="AL12" s="540"/>
      <c r="AM12" s="476" t="s">
        <v>128</v>
      </c>
      <c r="AN12" s="381"/>
      <c r="AO12" s="381"/>
      <c r="AP12" s="381"/>
      <c r="AQ12" s="381"/>
      <c r="AR12" s="381"/>
      <c r="AS12" s="381"/>
      <c r="AT12" s="382"/>
      <c r="AU12" s="464" t="s">
        <v>129</v>
      </c>
      <c r="AV12" s="465"/>
      <c r="AW12" s="465"/>
      <c r="AX12" s="465"/>
      <c r="AY12" s="387" t="s">
        <v>130</v>
      </c>
      <c r="AZ12" s="388"/>
      <c r="BA12" s="388"/>
      <c r="BB12" s="388"/>
      <c r="BC12" s="388"/>
      <c r="BD12" s="388"/>
      <c r="BE12" s="388"/>
      <c r="BF12" s="388"/>
      <c r="BG12" s="388"/>
      <c r="BH12" s="388"/>
      <c r="BI12" s="388"/>
      <c r="BJ12" s="388"/>
      <c r="BK12" s="388"/>
      <c r="BL12" s="388"/>
      <c r="BM12" s="389"/>
      <c r="BN12" s="407">
        <v>0</v>
      </c>
      <c r="BO12" s="408"/>
      <c r="BP12" s="408"/>
      <c r="BQ12" s="408"/>
      <c r="BR12" s="408"/>
      <c r="BS12" s="408"/>
      <c r="BT12" s="408"/>
      <c r="BU12" s="409"/>
      <c r="BV12" s="407">
        <v>0</v>
      </c>
      <c r="BW12" s="408"/>
      <c r="BX12" s="408"/>
      <c r="BY12" s="408"/>
      <c r="BZ12" s="408"/>
      <c r="CA12" s="408"/>
      <c r="CB12" s="408"/>
      <c r="CC12" s="409"/>
      <c r="CD12" s="416" t="s">
        <v>131</v>
      </c>
      <c r="CE12" s="417"/>
      <c r="CF12" s="417"/>
      <c r="CG12" s="417"/>
      <c r="CH12" s="417"/>
      <c r="CI12" s="417"/>
      <c r="CJ12" s="417"/>
      <c r="CK12" s="417"/>
      <c r="CL12" s="417"/>
      <c r="CM12" s="417"/>
      <c r="CN12" s="417"/>
      <c r="CO12" s="417"/>
      <c r="CP12" s="417"/>
      <c r="CQ12" s="417"/>
      <c r="CR12" s="417"/>
      <c r="CS12" s="418"/>
      <c r="CT12" s="520" t="s">
        <v>132</v>
      </c>
      <c r="CU12" s="521"/>
      <c r="CV12" s="521"/>
      <c r="CW12" s="521"/>
      <c r="CX12" s="521"/>
      <c r="CY12" s="521"/>
      <c r="CZ12" s="521"/>
      <c r="DA12" s="522"/>
      <c r="DB12" s="520" t="s">
        <v>133</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134</v>
      </c>
      <c r="N13" s="508"/>
      <c r="O13" s="508"/>
      <c r="P13" s="508"/>
      <c r="Q13" s="509"/>
      <c r="R13" s="510">
        <v>5756</v>
      </c>
      <c r="S13" s="511"/>
      <c r="T13" s="511"/>
      <c r="U13" s="511"/>
      <c r="V13" s="512"/>
      <c r="W13" s="498" t="s">
        <v>135</v>
      </c>
      <c r="X13" s="420"/>
      <c r="Y13" s="420"/>
      <c r="Z13" s="420"/>
      <c r="AA13" s="420"/>
      <c r="AB13" s="421"/>
      <c r="AC13" s="383">
        <v>991</v>
      </c>
      <c r="AD13" s="384"/>
      <c r="AE13" s="384"/>
      <c r="AF13" s="384"/>
      <c r="AG13" s="385"/>
      <c r="AH13" s="383">
        <v>1022</v>
      </c>
      <c r="AI13" s="384"/>
      <c r="AJ13" s="384"/>
      <c r="AK13" s="384"/>
      <c r="AL13" s="386"/>
      <c r="AM13" s="476" t="s">
        <v>136</v>
      </c>
      <c r="AN13" s="381"/>
      <c r="AO13" s="381"/>
      <c r="AP13" s="381"/>
      <c r="AQ13" s="381"/>
      <c r="AR13" s="381"/>
      <c r="AS13" s="381"/>
      <c r="AT13" s="382"/>
      <c r="AU13" s="464" t="s">
        <v>137</v>
      </c>
      <c r="AV13" s="465"/>
      <c r="AW13" s="465"/>
      <c r="AX13" s="465"/>
      <c r="AY13" s="387" t="s">
        <v>138</v>
      </c>
      <c r="AZ13" s="388"/>
      <c r="BA13" s="388"/>
      <c r="BB13" s="388"/>
      <c r="BC13" s="388"/>
      <c r="BD13" s="388"/>
      <c r="BE13" s="388"/>
      <c r="BF13" s="388"/>
      <c r="BG13" s="388"/>
      <c r="BH13" s="388"/>
      <c r="BI13" s="388"/>
      <c r="BJ13" s="388"/>
      <c r="BK13" s="388"/>
      <c r="BL13" s="388"/>
      <c r="BM13" s="389"/>
      <c r="BN13" s="407">
        <v>45199</v>
      </c>
      <c r="BO13" s="408"/>
      <c r="BP13" s="408"/>
      <c r="BQ13" s="408"/>
      <c r="BR13" s="408"/>
      <c r="BS13" s="408"/>
      <c r="BT13" s="408"/>
      <c r="BU13" s="409"/>
      <c r="BV13" s="407">
        <v>111672</v>
      </c>
      <c r="BW13" s="408"/>
      <c r="BX13" s="408"/>
      <c r="BY13" s="408"/>
      <c r="BZ13" s="408"/>
      <c r="CA13" s="408"/>
      <c r="CB13" s="408"/>
      <c r="CC13" s="409"/>
      <c r="CD13" s="416" t="s">
        <v>139</v>
      </c>
      <c r="CE13" s="417"/>
      <c r="CF13" s="417"/>
      <c r="CG13" s="417"/>
      <c r="CH13" s="417"/>
      <c r="CI13" s="417"/>
      <c r="CJ13" s="417"/>
      <c r="CK13" s="417"/>
      <c r="CL13" s="417"/>
      <c r="CM13" s="417"/>
      <c r="CN13" s="417"/>
      <c r="CO13" s="417"/>
      <c r="CP13" s="417"/>
      <c r="CQ13" s="417"/>
      <c r="CR13" s="417"/>
      <c r="CS13" s="418"/>
      <c r="CT13" s="377">
        <v>12.5</v>
      </c>
      <c r="CU13" s="378"/>
      <c r="CV13" s="378"/>
      <c r="CW13" s="378"/>
      <c r="CX13" s="378"/>
      <c r="CY13" s="378"/>
      <c r="CZ13" s="378"/>
      <c r="DA13" s="379"/>
      <c r="DB13" s="377">
        <v>12.2</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140</v>
      </c>
      <c r="M14" s="541"/>
      <c r="N14" s="541"/>
      <c r="O14" s="541"/>
      <c r="P14" s="541"/>
      <c r="Q14" s="542"/>
      <c r="R14" s="510">
        <v>5767</v>
      </c>
      <c r="S14" s="511"/>
      <c r="T14" s="511"/>
      <c r="U14" s="511"/>
      <c r="V14" s="512"/>
      <c r="W14" s="513"/>
      <c r="X14" s="423"/>
      <c r="Y14" s="423"/>
      <c r="Z14" s="423"/>
      <c r="AA14" s="423"/>
      <c r="AB14" s="424"/>
      <c r="AC14" s="503">
        <v>30.1</v>
      </c>
      <c r="AD14" s="504"/>
      <c r="AE14" s="504"/>
      <c r="AF14" s="504"/>
      <c r="AG14" s="505"/>
      <c r="AH14" s="503">
        <v>31.2</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141</v>
      </c>
      <c r="CE14" s="414"/>
      <c r="CF14" s="414"/>
      <c r="CG14" s="414"/>
      <c r="CH14" s="414"/>
      <c r="CI14" s="414"/>
      <c r="CJ14" s="414"/>
      <c r="CK14" s="414"/>
      <c r="CL14" s="414"/>
      <c r="CM14" s="414"/>
      <c r="CN14" s="414"/>
      <c r="CO14" s="414"/>
      <c r="CP14" s="414"/>
      <c r="CQ14" s="414"/>
      <c r="CR14" s="414"/>
      <c r="CS14" s="415"/>
      <c r="CT14" s="514">
        <v>44.8</v>
      </c>
      <c r="CU14" s="515"/>
      <c r="CV14" s="515"/>
      <c r="CW14" s="515"/>
      <c r="CX14" s="515"/>
      <c r="CY14" s="515"/>
      <c r="CZ14" s="515"/>
      <c r="DA14" s="516"/>
      <c r="DB14" s="514">
        <v>58.2</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142</v>
      </c>
      <c r="N15" s="508"/>
      <c r="O15" s="508"/>
      <c r="P15" s="508"/>
      <c r="Q15" s="509"/>
      <c r="R15" s="510">
        <v>5754</v>
      </c>
      <c r="S15" s="511"/>
      <c r="T15" s="511"/>
      <c r="U15" s="511"/>
      <c r="V15" s="512"/>
      <c r="W15" s="498" t="s">
        <v>143</v>
      </c>
      <c r="X15" s="420"/>
      <c r="Y15" s="420"/>
      <c r="Z15" s="420"/>
      <c r="AA15" s="420"/>
      <c r="AB15" s="421"/>
      <c r="AC15" s="383">
        <v>383</v>
      </c>
      <c r="AD15" s="384"/>
      <c r="AE15" s="384"/>
      <c r="AF15" s="384"/>
      <c r="AG15" s="385"/>
      <c r="AH15" s="383">
        <v>409</v>
      </c>
      <c r="AI15" s="384"/>
      <c r="AJ15" s="384"/>
      <c r="AK15" s="384"/>
      <c r="AL15" s="386"/>
      <c r="AM15" s="476"/>
      <c r="AN15" s="381"/>
      <c r="AO15" s="381"/>
      <c r="AP15" s="381"/>
      <c r="AQ15" s="381"/>
      <c r="AR15" s="381"/>
      <c r="AS15" s="381"/>
      <c r="AT15" s="382"/>
      <c r="AU15" s="464"/>
      <c r="AV15" s="465"/>
      <c r="AW15" s="465"/>
      <c r="AX15" s="465"/>
      <c r="AY15" s="399" t="s">
        <v>144</v>
      </c>
      <c r="AZ15" s="400"/>
      <c r="BA15" s="400"/>
      <c r="BB15" s="400"/>
      <c r="BC15" s="400"/>
      <c r="BD15" s="400"/>
      <c r="BE15" s="400"/>
      <c r="BF15" s="400"/>
      <c r="BG15" s="400"/>
      <c r="BH15" s="400"/>
      <c r="BI15" s="400"/>
      <c r="BJ15" s="400"/>
      <c r="BK15" s="400"/>
      <c r="BL15" s="400"/>
      <c r="BM15" s="401"/>
      <c r="BN15" s="402">
        <v>752123</v>
      </c>
      <c r="BO15" s="403"/>
      <c r="BP15" s="403"/>
      <c r="BQ15" s="403"/>
      <c r="BR15" s="403"/>
      <c r="BS15" s="403"/>
      <c r="BT15" s="403"/>
      <c r="BU15" s="404"/>
      <c r="BV15" s="402">
        <v>739634</v>
      </c>
      <c r="BW15" s="403"/>
      <c r="BX15" s="403"/>
      <c r="BY15" s="403"/>
      <c r="BZ15" s="403"/>
      <c r="CA15" s="403"/>
      <c r="CB15" s="403"/>
      <c r="CC15" s="404"/>
      <c r="CD15" s="517" t="s">
        <v>145</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146</v>
      </c>
      <c r="M16" s="501"/>
      <c r="N16" s="501"/>
      <c r="O16" s="501"/>
      <c r="P16" s="501"/>
      <c r="Q16" s="502"/>
      <c r="R16" s="495" t="s">
        <v>147</v>
      </c>
      <c r="S16" s="496"/>
      <c r="T16" s="496"/>
      <c r="U16" s="496"/>
      <c r="V16" s="497"/>
      <c r="W16" s="513"/>
      <c r="X16" s="423"/>
      <c r="Y16" s="423"/>
      <c r="Z16" s="423"/>
      <c r="AA16" s="423"/>
      <c r="AB16" s="424"/>
      <c r="AC16" s="503">
        <v>11.6</v>
      </c>
      <c r="AD16" s="504"/>
      <c r="AE16" s="504"/>
      <c r="AF16" s="504"/>
      <c r="AG16" s="505"/>
      <c r="AH16" s="503">
        <v>12.5</v>
      </c>
      <c r="AI16" s="504"/>
      <c r="AJ16" s="504"/>
      <c r="AK16" s="504"/>
      <c r="AL16" s="506"/>
      <c r="AM16" s="476"/>
      <c r="AN16" s="381"/>
      <c r="AO16" s="381"/>
      <c r="AP16" s="381"/>
      <c r="AQ16" s="381"/>
      <c r="AR16" s="381"/>
      <c r="AS16" s="381"/>
      <c r="AT16" s="382"/>
      <c r="AU16" s="464"/>
      <c r="AV16" s="465"/>
      <c r="AW16" s="465"/>
      <c r="AX16" s="465"/>
      <c r="AY16" s="387" t="s">
        <v>148</v>
      </c>
      <c r="AZ16" s="388"/>
      <c r="BA16" s="388"/>
      <c r="BB16" s="388"/>
      <c r="BC16" s="388"/>
      <c r="BD16" s="388"/>
      <c r="BE16" s="388"/>
      <c r="BF16" s="388"/>
      <c r="BG16" s="388"/>
      <c r="BH16" s="388"/>
      <c r="BI16" s="388"/>
      <c r="BJ16" s="388"/>
      <c r="BK16" s="388"/>
      <c r="BL16" s="388"/>
      <c r="BM16" s="389"/>
      <c r="BN16" s="407">
        <v>2916021</v>
      </c>
      <c r="BO16" s="408"/>
      <c r="BP16" s="408"/>
      <c r="BQ16" s="408"/>
      <c r="BR16" s="408"/>
      <c r="BS16" s="408"/>
      <c r="BT16" s="408"/>
      <c r="BU16" s="409"/>
      <c r="BV16" s="407">
        <v>2913773</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149</v>
      </c>
      <c r="N17" s="493"/>
      <c r="O17" s="493"/>
      <c r="P17" s="493"/>
      <c r="Q17" s="494"/>
      <c r="R17" s="495" t="s">
        <v>150</v>
      </c>
      <c r="S17" s="496"/>
      <c r="T17" s="496"/>
      <c r="U17" s="496"/>
      <c r="V17" s="497"/>
      <c r="W17" s="498" t="s">
        <v>151</v>
      </c>
      <c r="X17" s="420"/>
      <c r="Y17" s="420"/>
      <c r="Z17" s="420"/>
      <c r="AA17" s="420"/>
      <c r="AB17" s="421"/>
      <c r="AC17" s="383">
        <v>1915</v>
      </c>
      <c r="AD17" s="384"/>
      <c r="AE17" s="384"/>
      <c r="AF17" s="384"/>
      <c r="AG17" s="385"/>
      <c r="AH17" s="383">
        <v>1842</v>
      </c>
      <c r="AI17" s="384"/>
      <c r="AJ17" s="384"/>
      <c r="AK17" s="384"/>
      <c r="AL17" s="386"/>
      <c r="AM17" s="476"/>
      <c r="AN17" s="381"/>
      <c r="AO17" s="381"/>
      <c r="AP17" s="381"/>
      <c r="AQ17" s="381"/>
      <c r="AR17" s="381"/>
      <c r="AS17" s="381"/>
      <c r="AT17" s="382"/>
      <c r="AU17" s="464"/>
      <c r="AV17" s="465"/>
      <c r="AW17" s="465"/>
      <c r="AX17" s="465"/>
      <c r="AY17" s="387" t="s">
        <v>152</v>
      </c>
      <c r="AZ17" s="388"/>
      <c r="BA17" s="388"/>
      <c r="BB17" s="388"/>
      <c r="BC17" s="388"/>
      <c r="BD17" s="388"/>
      <c r="BE17" s="388"/>
      <c r="BF17" s="388"/>
      <c r="BG17" s="388"/>
      <c r="BH17" s="388"/>
      <c r="BI17" s="388"/>
      <c r="BJ17" s="388"/>
      <c r="BK17" s="388"/>
      <c r="BL17" s="388"/>
      <c r="BM17" s="389"/>
      <c r="BN17" s="407">
        <v>953858</v>
      </c>
      <c r="BO17" s="408"/>
      <c r="BP17" s="408"/>
      <c r="BQ17" s="408"/>
      <c r="BR17" s="408"/>
      <c r="BS17" s="408"/>
      <c r="BT17" s="408"/>
      <c r="BU17" s="409"/>
      <c r="BV17" s="407">
        <v>937248</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153</v>
      </c>
      <c r="C18" s="470"/>
      <c r="D18" s="470"/>
      <c r="E18" s="471"/>
      <c r="F18" s="471"/>
      <c r="G18" s="471"/>
      <c r="H18" s="471"/>
      <c r="I18" s="471"/>
      <c r="J18" s="471"/>
      <c r="K18" s="471"/>
      <c r="L18" s="472">
        <v>110.36</v>
      </c>
      <c r="M18" s="472"/>
      <c r="N18" s="472"/>
      <c r="O18" s="472"/>
      <c r="P18" s="472"/>
      <c r="Q18" s="472"/>
      <c r="R18" s="473"/>
      <c r="S18" s="473"/>
      <c r="T18" s="473"/>
      <c r="U18" s="473"/>
      <c r="V18" s="474"/>
      <c r="W18" s="488"/>
      <c r="X18" s="489"/>
      <c r="Y18" s="489"/>
      <c r="Z18" s="489"/>
      <c r="AA18" s="489"/>
      <c r="AB18" s="499"/>
      <c r="AC18" s="371">
        <v>58.2</v>
      </c>
      <c r="AD18" s="372"/>
      <c r="AE18" s="372"/>
      <c r="AF18" s="372"/>
      <c r="AG18" s="475"/>
      <c r="AH18" s="371">
        <v>56.3</v>
      </c>
      <c r="AI18" s="372"/>
      <c r="AJ18" s="372"/>
      <c r="AK18" s="372"/>
      <c r="AL18" s="373"/>
      <c r="AM18" s="476"/>
      <c r="AN18" s="381"/>
      <c r="AO18" s="381"/>
      <c r="AP18" s="381"/>
      <c r="AQ18" s="381"/>
      <c r="AR18" s="381"/>
      <c r="AS18" s="381"/>
      <c r="AT18" s="382"/>
      <c r="AU18" s="464"/>
      <c r="AV18" s="465"/>
      <c r="AW18" s="465"/>
      <c r="AX18" s="465"/>
      <c r="AY18" s="387" t="s">
        <v>154</v>
      </c>
      <c r="AZ18" s="388"/>
      <c r="BA18" s="388"/>
      <c r="BB18" s="388"/>
      <c r="BC18" s="388"/>
      <c r="BD18" s="388"/>
      <c r="BE18" s="388"/>
      <c r="BF18" s="388"/>
      <c r="BG18" s="388"/>
      <c r="BH18" s="388"/>
      <c r="BI18" s="388"/>
      <c r="BJ18" s="388"/>
      <c r="BK18" s="388"/>
      <c r="BL18" s="388"/>
      <c r="BM18" s="389"/>
      <c r="BN18" s="407">
        <v>3098183</v>
      </c>
      <c r="BO18" s="408"/>
      <c r="BP18" s="408"/>
      <c r="BQ18" s="408"/>
      <c r="BR18" s="408"/>
      <c r="BS18" s="408"/>
      <c r="BT18" s="408"/>
      <c r="BU18" s="409"/>
      <c r="BV18" s="407">
        <v>2996626</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155</v>
      </c>
      <c r="C19" s="470"/>
      <c r="D19" s="470"/>
      <c r="E19" s="471"/>
      <c r="F19" s="471"/>
      <c r="G19" s="471"/>
      <c r="H19" s="471"/>
      <c r="I19" s="471"/>
      <c r="J19" s="471"/>
      <c r="K19" s="471"/>
      <c r="L19" s="477">
        <v>52</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156</v>
      </c>
      <c r="AZ19" s="388"/>
      <c r="BA19" s="388"/>
      <c r="BB19" s="388"/>
      <c r="BC19" s="388"/>
      <c r="BD19" s="388"/>
      <c r="BE19" s="388"/>
      <c r="BF19" s="388"/>
      <c r="BG19" s="388"/>
      <c r="BH19" s="388"/>
      <c r="BI19" s="388"/>
      <c r="BJ19" s="388"/>
      <c r="BK19" s="388"/>
      <c r="BL19" s="388"/>
      <c r="BM19" s="389"/>
      <c r="BN19" s="407">
        <v>4057456</v>
      </c>
      <c r="BO19" s="408"/>
      <c r="BP19" s="408"/>
      <c r="BQ19" s="408"/>
      <c r="BR19" s="408"/>
      <c r="BS19" s="408"/>
      <c r="BT19" s="408"/>
      <c r="BU19" s="409"/>
      <c r="BV19" s="407">
        <v>3778353</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157</v>
      </c>
      <c r="C20" s="470"/>
      <c r="D20" s="470"/>
      <c r="E20" s="471"/>
      <c r="F20" s="471"/>
      <c r="G20" s="471"/>
      <c r="H20" s="471"/>
      <c r="I20" s="471"/>
      <c r="J20" s="471"/>
      <c r="K20" s="471"/>
      <c r="L20" s="477">
        <v>2727</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158</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159</v>
      </c>
      <c r="C22" s="437"/>
      <c r="D22" s="438"/>
      <c r="E22" s="445" t="s">
        <v>1</v>
      </c>
      <c r="F22" s="420"/>
      <c r="G22" s="420"/>
      <c r="H22" s="420"/>
      <c r="I22" s="420"/>
      <c r="J22" s="420"/>
      <c r="K22" s="421"/>
      <c r="L22" s="445" t="s">
        <v>160</v>
      </c>
      <c r="M22" s="420"/>
      <c r="N22" s="420"/>
      <c r="O22" s="420"/>
      <c r="P22" s="421"/>
      <c r="Q22" s="430" t="s">
        <v>161</v>
      </c>
      <c r="R22" s="431"/>
      <c r="S22" s="431"/>
      <c r="T22" s="431"/>
      <c r="U22" s="431"/>
      <c r="V22" s="446"/>
      <c r="W22" s="448" t="s">
        <v>162</v>
      </c>
      <c r="X22" s="437"/>
      <c r="Y22" s="438"/>
      <c r="Z22" s="445" t="s">
        <v>1</v>
      </c>
      <c r="AA22" s="420"/>
      <c r="AB22" s="420"/>
      <c r="AC22" s="420"/>
      <c r="AD22" s="420"/>
      <c r="AE22" s="420"/>
      <c r="AF22" s="420"/>
      <c r="AG22" s="421"/>
      <c r="AH22" s="419" t="s">
        <v>163</v>
      </c>
      <c r="AI22" s="420"/>
      <c r="AJ22" s="420"/>
      <c r="AK22" s="420"/>
      <c r="AL22" s="421"/>
      <c r="AM22" s="419" t="s">
        <v>164</v>
      </c>
      <c r="AN22" s="425"/>
      <c r="AO22" s="425"/>
      <c r="AP22" s="425"/>
      <c r="AQ22" s="425"/>
      <c r="AR22" s="426"/>
      <c r="AS22" s="430" t="s">
        <v>161</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165</v>
      </c>
      <c r="AZ23" s="400"/>
      <c r="BA23" s="400"/>
      <c r="BB23" s="400"/>
      <c r="BC23" s="400"/>
      <c r="BD23" s="400"/>
      <c r="BE23" s="400"/>
      <c r="BF23" s="400"/>
      <c r="BG23" s="400"/>
      <c r="BH23" s="400"/>
      <c r="BI23" s="400"/>
      <c r="BJ23" s="400"/>
      <c r="BK23" s="400"/>
      <c r="BL23" s="400"/>
      <c r="BM23" s="401"/>
      <c r="BN23" s="407">
        <v>6488766</v>
      </c>
      <c r="BO23" s="408"/>
      <c r="BP23" s="408"/>
      <c r="BQ23" s="408"/>
      <c r="BR23" s="408"/>
      <c r="BS23" s="408"/>
      <c r="BT23" s="408"/>
      <c r="BU23" s="409"/>
      <c r="BV23" s="407">
        <v>6498196</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166</v>
      </c>
      <c r="F24" s="381"/>
      <c r="G24" s="381"/>
      <c r="H24" s="381"/>
      <c r="I24" s="381"/>
      <c r="J24" s="381"/>
      <c r="K24" s="382"/>
      <c r="L24" s="383">
        <v>1</v>
      </c>
      <c r="M24" s="384"/>
      <c r="N24" s="384"/>
      <c r="O24" s="384"/>
      <c r="P24" s="385"/>
      <c r="Q24" s="383">
        <v>6849</v>
      </c>
      <c r="R24" s="384"/>
      <c r="S24" s="384"/>
      <c r="T24" s="384"/>
      <c r="U24" s="384"/>
      <c r="V24" s="385"/>
      <c r="W24" s="449"/>
      <c r="X24" s="440"/>
      <c r="Y24" s="441"/>
      <c r="Z24" s="380" t="s">
        <v>167</v>
      </c>
      <c r="AA24" s="381"/>
      <c r="AB24" s="381"/>
      <c r="AC24" s="381"/>
      <c r="AD24" s="381"/>
      <c r="AE24" s="381"/>
      <c r="AF24" s="381"/>
      <c r="AG24" s="382"/>
      <c r="AH24" s="383">
        <v>99</v>
      </c>
      <c r="AI24" s="384"/>
      <c r="AJ24" s="384"/>
      <c r="AK24" s="384"/>
      <c r="AL24" s="385"/>
      <c r="AM24" s="383">
        <v>327987</v>
      </c>
      <c r="AN24" s="384"/>
      <c r="AO24" s="384"/>
      <c r="AP24" s="384"/>
      <c r="AQ24" s="384"/>
      <c r="AR24" s="385"/>
      <c r="AS24" s="383">
        <v>3313</v>
      </c>
      <c r="AT24" s="384"/>
      <c r="AU24" s="384"/>
      <c r="AV24" s="384"/>
      <c r="AW24" s="384"/>
      <c r="AX24" s="386"/>
      <c r="AY24" s="374" t="s">
        <v>168</v>
      </c>
      <c r="AZ24" s="375"/>
      <c r="BA24" s="375"/>
      <c r="BB24" s="375"/>
      <c r="BC24" s="375"/>
      <c r="BD24" s="375"/>
      <c r="BE24" s="375"/>
      <c r="BF24" s="375"/>
      <c r="BG24" s="375"/>
      <c r="BH24" s="375"/>
      <c r="BI24" s="375"/>
      <c r="BJ24" s="375"/>
      <c r="BK24" s="375"/>
      <c r="BL24" s="375"/>
      <c r="BM24" s="376"/>
      <c r="BN24" s="407">
        <v>6469393</v>
      </c>
      <c r="BO24" s="408"/>
      <c r="BP24" s="408"/>
      <c r="BQ24" s="408"/>
      <c r="BR24" s="408"/>
      <c r="BS24" s="408"/>
      <c r="BT24" s="408"/>
      <c r="BU24" s="409"/>
      <c r="BV24" s="407">
        <v>6475100</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169</v>
      </c>
      <c r="F25" s="381"/>
      <c r="G25" s="381"/>
      <c r="H25" s="381"/>
      <c r="I25" s="381"/>
      <c r="J25" s="381"/>
      <c r="K25" s="382"/>
      <c r="L25" s="383">
        <v>1</v>
      </c>
      <c r="M25" s="384"/>
      <c r="N25" s="384"/>
      <c r="O25" s="384"/>
      <c r="P25" s="385"/>
      <c r="Q25" s="383">
        <v>5400</v>
      </c>
      <c r="R25" s="384"/>
      <c r="S25" s="384"/>
      <c r="T25" s="384"/>
      <c r="U25" s="384"/>
      <c r="V25" s="385"/>
      <c r="W25" s="449"/>
      <c r="X25" s="440"/>
      <c r="Y25" s="441"/>
      <c r="Z25" s="380" t="s">
        <v>170</v>
      </c>
      <c r="AA25" s="381"/>
      <c r="AB25" s="381"/>
      <c r="AC25" s="381"/>
      <c r="AD25" s="381"/>
      <c r="AE25" s="381"/>
      <c r="AF25" s="381"/>
      <c r="AG25" s="382"/>
      <c r="AH25" s="383" t="s">
        <v>171</v>
      </c>
      <c r="AI25" s="384"/>
      <c r="AJ25" s="384"/>
      <c r="AK25" s="384"/>
      <c r="AL25" s="385"/>
      <c r="AM25" s="383" t="s">
        <v>123</v>
      </c>
      <c r="AN25" s="384"/>
      <c r="AO25" s="384"/>
      <c r="AP25" s="384"/>
      <c r="AQ25" s="384"/>
      <c r="AR25" s="385"/>
      <c r="AS25" s="383" t="s">
        <v>171</v>
      </c>
      <c r="AT25" s="384"/>
      <c r="AU25" s="384"/>
      <c r="AV25" s="384"/>
      <c r="AW25" s="384"/>
      <c r="AX25" s="386"/>
      <c r="AY25" s="399" t="s">
        <v>172</v>
      </c>
      <c r="AZ25" s="400"/>
      <c r="BA25" s="400"/>
      <c r="BB25" s="400"/>
      <c r="BC25" s="400"/>
      <c r="BD25" s="400"/>
      <c r="BE25" s="400"/>
      <c r="BF25" s="400"/>
      <c r="BG25" s="400"/>
      <c r="BH25" s="400"/>
      <c r="BI25" s="400"/>
      <c r="BJ25" s="400"/>
      <c r="BK25" s="400"/>
      <c r="BL25" s="400"/>
      <c r="BM25" s="401"/>
      <c r="BN25" s="402">
        <v>227627</v>
      </c>
      <c r="BO25" s="403"/>
      <c r="BP25" s="403"/>
      <c r="BQ25" s="403"/>
      <c r="BR25" s="403"/>
      <c r="BS25" s="403"/>
      <c r="BT25" s="403"/>
      <c r="BU25" s="404"/>
      <c r="BV25" s="402">
        <v>246547</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173</v>
      </c>
      <c r="F26" s="381"/>
      <c r="G26" s="381"/>
      <c r="H26" s="381"/>
      <c r="I26" s="381"/>
      <c r="J26" s="381"/>
      <c r="K26" s="382"/>
      <c r="L26" s="383">
        <v>1</v>
      </c>
      <c r="M26" s="384"/>
      <c r="N26" s="384"/>
      <c r="O26" s="384"/>
      <c r="P26" s="385"/>
      <c r="Q26" s="383">
        <v>5103</v>
      </c>
      <c r="R26" s="384"/>
      <c r="S26" s="384"/>
      <c r="T26" s="384"/>
      <c r="U26" s="384"/>
      <c r="V26" s="385"/>
      <c r="W26" s="449"/>
      <c r="X26" s="440"/>
      <c r="Y26" s="441"/>
      <c r="Z26" s="380" t="s">
        <v>174</v>
      </c>
      <c r="AA26" s="462"/>
      <c r="AB26" s="462"/>
      <c r="AC26" s="462"/>
      <c r="AD26" s="462"/>
      <c r="AE26" s="462"/>
      <c r="AF26" s="462"/>
      <c r="AG26" s="463"/>
      <c r="AH26" s="383">
        <v>2</v>
      </c>
      <c r="AI26" s="384"/>
      <c r="AJ26" s="384"/>
      <c r="AK26" s="384"/>
      <c r="AL26" s="385"/>
      <c r="AM26" s="383" t="s">
        <v>175</v>
      </c>
      <c r="AN26" s="384"/>
      <c r="AO26" s="384"/>
      <c r="AP26" s="384"/>
      <c r="AQ26" s="384"/>
      <c r="AR26" s="385"/>
      <c r="AS26" s="383" t="s">
        <v>176</v>
      </c>
      <c r="AT26" s="384"/>
      <c r="AU26" s="384"/>
      <c r="AV26" s="384"/>
      <c r="AW26" s="384"/>
      <c r="AX26" s="386"/>
      <c r="AY26" s="416" t="s">
        <v>177</v>
      </c>
      <c r="AZ26" s="417"/>
      <c r="BA26" s="417"/>
      <c r="BB26" s="417"/>
      <c r="BC26" s="417"/>
      <c r="BD26" s="417"/>
      <c r="BE26" s="417"/>
      <c r="BF26" s="417"/>
      <c r="BG26" s="417"/>
      <c r="BH26" s="417"/>
      <c r="BI26" s="417"/>
      <c r="BJ26" s="417"/>
      <c r="BK26" s="417"/>
      <c r="BL26" s="417"/>
      <c r="BM26" s="418"/>
      <c r="BN26" s="407" t="s">
        <v>133</v>
      </c>
      <c r="BO26" s="408"/>
      <c r="BP26" s="408"/>
      <c r="BQ26" s="408"/>
      <c r="BR26" s="408"/>
      <c r="BS26" s="408"/>
      <c r="BT26" s="408"/>
      <c r="BU26" s="409"/>
      <c r="BV26" s="407" t="s">
        <v>123</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178</v>
      </c>
      <c r="F27" s="381"/>
      <c r="G27" s="381"/>
      <c r="H27" s="381"/>
      <c r="I27" s="381"/>
      <c r="J27" s="381"/>
      <c r="K27" s="382"/>
      <c r="L27" s="383">
        <v>1</v>
      </c>
      <c r="M27" s="384"/>
      <c r="N27" s="384"/>
      <c r="O27" s="384"/>
      <c r="P27" s="385"/>
      <c r="Q27" s="383">
        <v>3040</v>
      </c>
      <c r="R27" s="384"/>
      <c r="S27" s="384"/>
      <c r="T27" s="384"/>
      <c r="U27" s="384"/>
      <c r="V27" s="385"/>
      <c r="W27" s="449"/>
      <c r="X27" s="440"/>
      <c r="Y27" s="441"/>
      <c r="Z27" s="380" t="s">
        <v>179</v>
      </c>
      <c r="AA27" s="381"/>
      <c r="AB27" s="381"/>
      <c r="AC27" s="381"/>
      <c r="AD27" s="381"/>
      <c r="AE27" s="381"/>
      <c r="AF27" s="381"/>
      <c r="AG27" s="382"/>
      <c r="AH27" s="383">
        <v>1</v>
      </c>
      <c r="AI27" s="384"/>
      <c r="AJ27" s="384"/>
      <c r="AK27" s="384"/>
      <c r="AL27" s="385"/>
      <c r="AM27" s="383" t="s">
        <v>175</v>
      </c>
      <c r="AN27" s="384"/>
      <c r="AO27" s="384"/>
      <c r="AP27" s="384"/>
      <c r="AQ27" s="384"/>
      <c r="AR27" s="385"/>
      <c r="AS27" s="383" t="s">
        <v>175</v>
      </c>
      <c r="AT27" s="384"/>
      <c r="AU27" s="384"/>
      <c r="AV27" s="384"/>
      <c r="AW27" s="384"/>
      <c r="AX27" s="386"/>
      <c r="AY27" s="413" t="s">
        <v>180</v>
      </c>
      <c r="AZ27" s="414"/>
      <c r="BA27" s="414"/>
      <c r="BB27" s="414"/>
      <c r="BC27" s="414"/>
      <c r="BD27" s="414"/>
      <c r="BE27" s="414"/>
      <c r="BF27" s="414"/>
      <c r="BG27" s="414"/>
      <c r="BH27" s="414"/>
      <c r="BI27" s="414"/>
      <c r="BJ27" s="414"/>
      <c r="BK27" s="414"/>
      <c r="BL27" s="414"/>
      <c r="BM27" s="415"/>
      <c r="BN27" s="410">
        <v>152554</v>
      </c>
      <c r="BO27" s="411"/>
      <c r="BP27" s="411"/>
      <c r="BQ27" s="411"/>
      <c r="BR27" s="411"/>
      <c r="BS27" s="411"/>
      <c r="BT27" s="411"/>
      <c r="BU27" s="412"/>
      <c r="BV27" s="410">
        <v>152481</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181</v>
      </c>
      <c r="F28" s="381"/>
      <c r="G28" s="381"/>
      <c r="H28" s="381"/>
      <c r="I28" s="381"/>
      <c r="J28" s="381"/>
      <c r="K28" s="382"/>
      <c r="L28" s="383">
        <v>1</v>
      </c>
      <c r="M28" s="384"/>
      <c r="N28" s="384"/>
      <c r="O28" s="384"/>
      <c r="P28" s="385"/>
      <c r="Q28" s="383">
        <v>2510</v>
      </c>
      <c r="R28" s="384"/>
      <c r="S28" s="384"/>
      <c r="T28" s="384"/>
      <c r="U28" s="384"/>
      <c r="V28" s="385"/>
      <c r="W28" s="449"/>
      <c r="X28" s="440"/>
      <c r="Y28" s="441"/>
      <c r="Z28" s="380" t="s">
        <v>182</v>
      </c>
      <c r="AA28" s="381"/>
      <c r="AB28" s="381"/>
      <c r="AC28" s="381"/>
      <c r="AD28" s="381"/>
      <c r="AE28" s="381"/>
      <c r="AF28" s="381"/>
      <c r="AG28" s="382"/>
      <c r="AH28" s="383" t="s">
        <v>123</v>
      </c>
      <c r="AI28" s="384"/>
      <c r="AJ28" s="384"/>
      <c r="AK28" s="384"/>
      <c r="AL28" s="385"/>
      <c r="AM28" s="383" t="s">
        <v>133</v>
      </c>
      <c r="AN28" s="384"/>
      <c r="AO28" s="384"/>
      <c r="AP28" s="384"/>
      <c r="AQ28" s="384"/>
      <c r="AR28" s="385"/>
      <c r="AS28" s="383" t="s">
        <v>123</v>
      </c>
      <c r="AT28" s="384"/>
      <c r="AU28" s="384"/>
      <c r="AV28" s="384"/>
      <c r="AW28" s="384"/>
      <c r="AX28" s="386"/>
      <c r="AY28" s="390" t="s">
        <v>183</v>
      </c>
      <c r="AZ28" s="391"/>
      <c r="BA28" s="391"/>
      <c r="BB28" s="392"/>
      <c r="BC28" s="399" t="s">
        <v>42</v>
      </c>
      <c r="BD28" s="400"/>
      <c r="BE28" s="400"/>
      <c r="BF28" s="400"/>
      <c r="BG28" s="400"/>
      <c r="BH28" s="400"/>
      <c r="BI28" s="400"/>
      <c r="BJ28" s="400"/>
      <c r="BK28" s="400"/>
      <c r="BL28" s="400"/>
      <c r="BM28" s="401"/>
      <c r="BN28" s="402">
        <v>1060046</v>
      </c>
      <c r="BO28" s="403"/>
      <c r="BP28" s="403"/>
      <c r="BQ28" s="403"/>
      <c r="BR28" s="403"/>
      <c r="BS28" s="403"/>
      <c r="BT28" s="403"/>
      <c r="BU28" s="404"/>
      <c r="BV28" s="402">
        <v>947949</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184</v>
      </c>
      <c r="F29" s="381"/>
      <c r="G29" s="381"/>
      <c r="H29" s="381"/>
      <c r="I29" s="381"/>
      <c r="J29" s="381"/>
      <c r="K29" s="382"/>
      <c r="L29" s="383">
        <v>8</v>
      </c>
      <c r="M29" s="384"/>
      <c r="N29" s="384"/>
      <c r="O29" s="384"/>
      <c r="P29" s="385"/>
      <c r="Q29" s="383">
        <v>2280</v>
      </c>
      <c r="R29" s="384"/>
      <c r="S29" s="384"/>
      <c r="T29" s="384"/>
      <c r="U29" s="384"/>
      <c r="V29" s="385"/>
      <c r="W29" s="450"/>
      <c r="X29" s="451"/>
      <c r="Y29" s="452"/>
      <c r="Z29" s="380" t="s">
        <v>185</v>
      </c>
      <c r="AA29" s="381"/>
      <c r="AB29" s="381"/>
      <c r="AC29" s="381"/>
      <c r="AD29" s="381"/>
      <c r="AE29" s="381"/>
      <c r="AF29" s="381"/>
      <c r="AG29" s="382"/>
      <c r="AH29" s="383">
        <v>100</v>
      </c>
      <c r="AI29" s="384"/>
      <c r="AJ29" s="384"/>
      <c r="AK29" s="384"/>
      <c r="AL29" s="385"/>
      <c r="AM29" s="383">
        <v>332733</v>
      </c>
      <c r="AN29" s="384"/>
      <c r="AO29" s="384"/>
      <c r="AP29" s="384"/>
      <c r="AQ29" s="384"/>
      <c r="AR29" s="385"/>
      <c r="AS29" s="383">
        <v>3327</v>
      </c>
      <c r="AT29" s="384"/>
      <c r="AU29" s="384"/>
      <c r="AV29" s="384"/>
      <c r="AW29" s="384"/>
      <c r="AX29" s="386"/>
      <c r="AY29" s="393"/>
      <c r="AZ29" s="394"/>
      <c r="BA29" s="394"/>
      <c r="BB29" s="395"/>
      <c r="BC29" s="387" t="s">
        <v>186</v>
      </c>
      <c r="BD29" s="388"/>
      <c r="BE29" s="388"/>
      <c r="BF29" s="388"/>
      <c r="BG29" s="388"/>
      <c r="BH29" s="388"/>
      <c r="BI29" s="388"/>
      <c r="BJ29" s="388"/>
      <c r="BK29" s="388"/>
      <c r="BL29" s="388"/>
      <c r="BM29" s="389"/>
      <c r="BN29" s="407">
        <v>423277</v>
      </c>
      <c r="BO29" s="408"/>
      <c r="BP29" s="408"/>
      <c r="BQ29" s="408"/>
      <c r="BR29" s="408"/>
      <c r="BS29" s="408"/>
      <c r="BT29" s="408"/>
      <c r="BU29" s="409"/>
      <c r="BV29" s="407">
        <v>423135</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187</v>
      </c>
      <c r="X30" s="460"/>
      <c r="Y30" s="460"/>
      <c r="Z30" s="460"/>
      <c r="AA30" s="460"/>
      <c r="AB30" s="460"/>
      <c r="AC30" s="460"/>
      <c r="AD30" s="460"/>
      <c r="AE30" s="460"/>
      <c r="AF30" s="460"/>
      <c r="AG30" s="461"/>
      <c r="AH30" s="371">
        <v>98.3</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654498</v>
      </c>
      <c r="BO30" s="411"/>
      <c r="BP30" s="411"/>
      <c r="BQ30" s="411"/>
      <c r="BR30" s="411"/>
      <c r="BS30" s="411"/>
      <c r="BT30" s="411"/>
      <c r="BU30" s="412"/>
      <c r="BV30" s="410">
        <v>654030</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188</v>
      </c>
      <c r="D32" s="193"/>
      <c r="E32" s="193"/>
      <c r="F32" s="190"/>
      <c r="G32" s="190"/>
      <c r="H32" s="190"/>
      <c r="I32" s="190"/>
      <c r="J32" s="190"/>
      <c r="K32" s="190"/>
      <c r="L32" s="190"/>
      <c r="M32" s="190"/>
      <c r="N32" s="190"/>
      <c r="O32" s="190"/>
      <c r="P32" s="190"/>
      <c r="Q32" s="190"/>
      <c r="R32" s="190"/>
      <c r="S32" s="190"/>
      <c r="T32" s="190"/>
      <c r="U32" s="190" t="s">
        <v>189</v>
      </c>
      <c r="V32" s="190"/>
      <c r="W32" s="190"/>
      <c r="X32" s="190"/>
      <c r="Y32" s="190"/>
      <c r="Z32" s="190"/>
      <c r="AA32" s="190"/>
      <c r="AB32" s="190"/>
      <c r="AC32" s="190"/>
      <c r="AD32" s="190"/>
      <c r="AE32" s="190"/>
      <c r="AF32" s="190"/>
      <c r="AG32" s="190"/>
      <c r="AH32" s="190"/>
      <c r="AI32" s="190"/>
      <c r="AJ32" s="190"/>
      <c r="AK32" s="190"/>
      <c r="AL32" s="190"/>
      <c r="AM32" s="194" t="s">
        <v>190</v>
      </c>
      <c r="AN32" s="190"/>
      <c r="AO32" s="190"/>
      <c r="AP32" s="190"/>
      <c r="AQ32" s="190"/>
      <c r="AR32" s="190"/>
      <c r="AS32" s="194"/>
      <c r="AT32" s="194"/>
      <c r="AU32" s="194"/>
      <c r="AV32" s="194"/>
      <c r="AW32" s="194"/>
      <c r="AX32" s="194"/>
      <c r="AY32" s="194"/>
      <c r="AZ32" s="194"/>
      <c r="BA32" s="194"/>
      <c r="BB32" s="190"/>
      <c r="BC32" s="194"/>
      <c r="BD32" s="190"/>
      <c r="BE32" s="194" t="s">
        <v>191</v>
      </c>
      <c r="BF32" s="190"/>
      <c r="BG32" s="190"/>
      <c r="BH32" s="190"/>
      <c r="BI32" s="190"/>
      <c r="BJ32" s="194"/>
      <c r="BK32" s="194"/>
      <c r="BL32" s="194"/>
      <c r="BM32" s="194"/>
      <c r="BN32" s="194"/>
      <c r="BO32" s="194"/>
      <c r="BP32" s="194"/>
      <c r="BQ32" s="194"/>
      <c r="BR32" s="190"/>
      <c r="BS32" s="190"/>
      <c r="BT32" s="190"/>
      <c r="BU32" s="190"/>
      <c r="BV32" s="190"/>
      <c r="BW32" s="190" t="s">
        <v>192</v>
      </c>
      <c r="BX32" s="190"/>
      <c r="BY32" s="190"/>
      <c r="BZ32" s="190"/>
      <c r="CA32" s="190"/>
      <c r="CB32" s="194"/>
      <c r="CC32" s="194"/>
      <c r="CD32" s="194"/>
      <c r="CE32" s="194"/>
      <c r="CF32" s="194"/>
      <c r="CG32" s="194"/>
      <c r="CH32" s="194"/>
      <c r="CI32" s="194"/>
      <c r="CJ32" s="194"/>
      <c r="CK32" s="194"/>
      <c r="CL32" s="194"/>
      <c r="CM32" s="194"/>
      <c r="CN32" s="194"/>
      <c r="CO32" s="194" t="s">
        <v>193</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194</v>
      </c>
      <c r="D33" s="370"/>
      <c r="E33" s="369" t="s">
        <v>195</v>
      </c>
      <c r="F33" s="369"/>
      <c r="G33" s="369"/>
      <c r="H33" s="369"/>
      <c r="I33" s="369"/>
      <c r="J33" s="369"/>
      <c r="K33" s="369"/>
      <c r="L33" s="369"/>
      <c r="M33" s="369"/>
      <c r="N33" s="369"/>
      <c r="O33" s="369"/>
      <c r="P33" s="369"/>
      <c r="Q33" s="369"/>
      <c r="R33" s="369"/>
      <c r="S33" s="369"/>
      <c r="T33" s="195"/>
      <c r="U33" s="370" t="s">
        <v>196</v>
      </c>
      <c r="V33" s="370"/>
      <c r="W33" s="369" t="s">
        <v>197</v>
      </c>
      <c r="X33" s="369"/>
      <c r="Y33" s="369"/>
      <c r="Z33" s="369"/>
      <c r="AA33" s="369"/>
      <c r="AB33" s="369"/>
      <c r="AC33" s="369"/>
      <c r="AD33" s="369"/>
      <c r="AE33" s="369"/>
      <c r="AF33" s="369"/>
      <c r="AG33" s="369"/>
      <c r="AH33" s="369"/>
      <c r="AI33" s="369"/>
      <c r="AJ33" s="369"/>
      <c r="AK33" s="369"/>
      <c r="AL33" s="195"/>
      <c r="AM33" s="370" t="s">
        <v>196</v>
      </c>
      <c r="AN33" s="370"/>
      <c r="AO33" s="369" t="s">
        <v>198</v>
      </c>
      <c r="AP33" s="369"/>
      <c r="AQ33" s="369"/>
      <c r="AR33" s="369"/>
      <c r="AS33" s="369"/>
      <c r="AT33" s="369"/>
      <c r="AU33" s="369"/>
      <c r="AV33" s="369"/>
      <c r="AW33" s="369"/>
      <c r="AX33" s="369"/>
      <c r="AY33" s="369"/>
      <c r="AZ33" s="369"/>
      <c r="BA33" s="369"/>
      <c r="BB33" s="369"/>
      <c r="BC33" s="369"/>
      <c r="BD33" s="196"/>
      <c r="BE33" s="369" t="s">
        <v>199</v>
      </c>
      <c r="BF33" s="369"/>
      <c r="BG33" s="369" t="s">
        <v>200</v>
      </c>
      <c r="BH33" s="369"/>
      <c r="BI33" s="369"/>
      <c r="BJ33" s="369"/>
      <c r="BK33" s="369"/>
      <c r="BL33" s="369"/>
      <c r="BM33" s="369"/>
      <c r="BN33" s="369"/>
      <c r="BO33" s="369"/>
      <c r="BP33" s="369"/>
      <c r="BQ33" s="369"/>
      <c r="BR33" s="369"/>
      <c r="BS33" s="369"/>
      <c r="BT33" s="369"/>
      <c r="BU33" s="369"/>
      <c r="BV33" s="196"/>
      <c r="BW33" s="370" t="s">
        <v>199</v>
      </c>
      <c r="BX33" s="370"/>
      <c r="BY33" s="369" t="s">
        <v>201</v>
      </c>
      <c r="BZ33" s="369"/>
      <c r="CA33" s="369"/>
      <c r="CB33" s="369"/>
      <c r="CC33" s="369"/>
      <c r="CD33" s="369"/>
      <c r="CE33" s="369"/>
      <c r="CF33" s="369"/>
      <c r="CG33" s="369"/>
      <c r="CH33" s="369"/>
      <c r="CI33" s="369"/>
      <c r="CJ33" s="369"/>
      <c r="CK33" s="369"/>
      <c r="CL33" s="369"/>
      <c r="CM33" s="369"/>
      <c r="CN33" s="195"/>
      <c r="CO33" s="370" t="s">
        <v>202</v>
      </c>
      <c r="CP33" s="370"/>
      <c r="CQ33" s="369" t="s">
        <v>203</v>
      </c>
      <c r="CR33" s="369"/>
      <c r="CS33" s="369"/>
      <c r="CT33" s="369"/>
      <c r="CU33" s="369"/>
      <c r="CV33" s="369"/>
      <c r="CW33" s="369"/>
      <c r="CX33" s="369"/>
      <c r="CY33" s="369"/>
      <c r="CZ33" s="369"/>
      <c r="DA33" s="369"/>
      <c r="DB33" s="369"/>
      <c r="DC33" s="369"/>
      <c r="DD33" s="369"/>
      <c r="DE33" s="369"/>
      <c r="DF33" s="195"/>
      <c r="DG33" s="368" t="s">
        <v>204</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2</v>
      </c>
      <c r="V34" s="366"/>
      <c r="W34" s="365" t="str">
        <f>IF('各会計、関係団体の財政状況及び健全化判断比率'!B28="","",'各会計、関係団体の財政状況及び健全化判断比率'!B28)</f>
        <v>国民健康保険事業勘定特別会計</v>
      </c>
      <c r="X34" s="365"/>
      <c r="Y34" s="365"/>
      <c r="Z34" s="365"/>
      <c r="AA34" s="365"/>
      <c r="AB34" s="365"/>
      <c r="AC34" s="365"/>
      <c r="AD34" s="365"/>
      <c r="AE34" s="365"/>
      <c r="AF34" s="365"/>
      <c r="AG34" s="365"/>
      <c r="AH34" s="365"/>
      <c r="AI34" s="365"/>
      <c r="AJ34" s="365"/>
      <c r="AK34" s="365"/>
      <c r="AL34" s="193"/>
      <c r="AM34" s="366" t="str">
        <f>IF(AO34="","",MAX(C34:D43,U34:V43)+1)</f>
        <v/>
      </c>
      <c r="AN34" s="366"/>
      <c r="AO34" s="365"/>
      <c r="AP34" s="365"/>
      <c r="AQ34" s="365"/>
      <c r="AR34" s="365"/>
      <c r="AS34" s="365"/>
      <c r="AT34" s="365"/>
      <c r="AU34" s="365"/>
      <c r="AV34" s="365"/>
      <c r="AW34" s="365"/>
      <c r="AX34" s="365"/>
      <c r="AY34" s="365"/>
      <c r="AZ34" s="365"/>
      <c r="BA34" s="365"/>
      <c r="BB34" s="365"/>
      <c r="BC34" s="365"/>
      <c r="BD34" s="193"/>
      <c r="BE34" s="366">
        <f>IF(BG34="","",MAX(C34:D43,U34:V43,AM34:AN43)+1)</f>
        <v>5</v>
      </c>
      <c r="BF34" s="366"/>
      <c r="BG34" s="365" t="str">
        <f>IF('各会計、関係団体の財政状況及び健全化判断比率'!B31="","",'各会計、関係団体の財政状況及び健全化判断比率'!B31)</f>
        <v>簡易水道事業特別会計</v>
      </c>
      <c r="BH34" s="365"/>
      <c r="BI34" s="365"/>
      <c r="BJ34" s="365"/>
      <c r="BK34" s="365"/>
      <c r="BL34" s="365"/>
      <c r="BM34" s="365"/>
      <c r="BN34" s="365"/>
      <c r="BO34" s="365"/>
      <c r="BP34" s="365"/>
      <c r="BQ34" s="365"/>
      <c r="BR34" s="365"/>
      <c r="BS34" s="365"/>
      <c r="BT34" s="365"/>
      <c r="BU34" s="365"/>
      <c r="BV34" s="193"/>
      <c r="BW34" s="366">
        <f>IF(BY34="","",MAX(C34:D43,U34:V43,AM34:AN43,BE34:BF43)+1)</f>
        <v>6</v>
      </c>
      <c r="BX34" s="366"/>
      <c r="BY34" s="365" t="str">
        <f>IF('各会計、関係団体の財政状況及び健全化判断比率'!B68="","",'各会計、関係団体の財政状況及び健全化判断比率'!B68)</f>
        <v>鹿児島県市町村総合事務組合</v>
      </c>
      <c r="BZ34" s="365"/>
      <c r="CA34" s="365"/>
      <c r="CB34" s="365"/>
      <c r="CC34" s="365"/>
      <c r="CD34" s="365"/>
      <c r="CE34" s="365"/>
      <c r="CF34" s="365"/>
      <c r="CG34" s="365"/>
      <c r="CH34" s="365"/>
      <c r="CI34" s="365"/>
      <c r="CJ34" s="365"/>
      <c r="CK34" s="365"/>
      <c r="CL34" s="365"/>
      <c r="CM34" s="365"/>
      <c r="CN34" s="193"/>
      <c r="CO34" s="366">
        <f>IF(CQ34="","",MAX(C34:D43,U34:V43,AM34:AN43,BE34:BF43,BW34:BX43)+1)</f>
        <v>13</v>
      </c>
      <c r="CP34" s="366"/>
      <c r="CQ34" s="365" t="str">
        <f>IF('各会計、関係団体の財政状況及び健全化判断比率'!BS7="","",'各会計、関係団体の財政状況及び健全化判断比率'!BS7)</f>
        <v>種子島空港ターミナルビル</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v>
      </c>
      <c r="DH34" s="367"/>
      <c r="DI34" s="197"/>
      <c r="DJ34" s="165"/>
      <c r="DK34" s="165"/>
      <c r="DL34" s="165"/>
      <c r="DM34" s="165"/>
      <c r="DN34" s="165"/>
      <c r="DO34" s="165"/>
    </row>
    <row r="35" spans="1:119" ht="32.25" customHeight="1">
      <c r="A35" s="166"/>
      <c r="B35" s="192"/>
      <c r="C35" s="366" t="str">
        <f>IF(E35="","",C34+1)</f>
        <v/>
      </c>
      <c r="D35" s="366"/>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93"/>
      <c r="U35" s="366">
        <f>IF(W35="","",U34+1)</f>
        <v>3</v>
      </c>
      <c r="V35" s="366"/>
      <c r="W35" s="365" t="str">
        <f>IF('各会計、関係団体の財政状況及び健全化判断比率'!B29="","",'各会計、関係団体の財政状況及び健全化判断比率'!B29)</f>
        <v>介護保険特別会計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t="str">
        <f t="shared" ref="BE35:BE43" si="1">IF(BG35="","",BE34+1)</f>
        <v/>
      </c>
      <c r="BF35" s="366"/>
      <c r="BG35" s="365"/>
      <c r="BH35" s="365"/>
      <c r="BI35" s="365"/>
      <c r="BJ35" s="365"/>
      <c r="BK35" s="365"/>
      <c r="BL35" s="365"/>
      <c r="BM35" s="365"/>
      <c r="BN35" s="365"/>
      <c r="BO35" s="365"/>
      <c r="BP35" s="365"/>
      <c r="BQ35" s="365"/>
      <c r="BR35" s="365"/>
      <c r="BS35" s="365"/>
      <c r="BT35" s="365"/>
      <c r="BU35" s="365"/>
      <c r="BV35" s="193"/>
      <c r="BW35" s="366">
        <f t="shared" ref="BW35:BW43" si="2">IF(BY35="","",BW34+1)</f>
        <v>7</v>
      </c>
      <c r="BX35" s="366"/>
      <c r="BY35" s="365" t="str">
        <f>IF('各会計、関係団体の財政状況及び健全化判断比率'!B69="","",'各会計、関係団体の財政状況及び健全化判断比率'!B69)</f>
        <v>中南衛生管理組合</v>
      </c>
      <c r="BZ35" s="365"/>
      <c r="CA35" s="365"/>
      <c r="CB35" s="365"/>
      <c r="CC35" s="365"/>
      <c r="CD35" s="365"/>
      <c r="CE35" s="365"/>
      <c r="CF35" s="365"/>
      <c r="CG35" s="365"/>
      <c r="CH35" s="365"/>
      <c r="CI35" s="365"/>
      <c r="CJ35" s="365"/>
      <c r="CK35" s="365"/>
      <c r="CL35" s="365"/>
      <c r="CM35" s="365"/>
      <c r="CN35" s="193"/>
      <c r="CO35" s="366">
        <f t="shared" ref="CO35:CO43" si="3">IF(CQ35="","",CO34+1)</f>
        <v>14</v>
      </c>
      <c r="CP35" s="366"/>
      <c r="CQ35" s="365" t="str">
        <f>IF('各会計、関係団体の財政状況及び健全化判断比率'!BS8="","",'各会計、関係団体の財政状況及び健全化判断比率'!BS8)</f>
        <v>種子島農業公社</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4</v>
      </c>
      <c r="V36" s="366"/>
      <c r="W36" s="365" t="str">
        <f>IF('各会計、関係団体の財政状況及び健全化判断比率'!B30="","",'各会計、関係団体の財政状況及び健全化判断比率'!B30)</f>
        <v>後期高齢者医療保険特別会計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8</v>
      </c>
      <c r="BX36" s="366"/>
      <c r="BY36" s="365" t="str">
        <f>IF('各会計、関係団体の財政状況及び健全化判断比率'!B70="","",'各会計、関係団体の財政状況及び健全化判断比率'!B70)</f>
        <v>熊毛地区消防組合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9</v>
      </c>
      <c r="BX37" s="366"/>
      <c r="BY37" s="365" t="str">
        <f>IF('各会計、関係団体の財政状況及び健全化判断比率'!B71="","",'各会計、関係団体の財政状況及び健全化判断比率'!B71)</f>
        <v>鹿児島県後期高齢者医療広域連合（一般会計）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10</v>
      </c>
      <c r="BX38" s="366"/>
      <c r="BY38" s="365" t="str">
        <f>IF('各会計、関係団体の財政状況及び健全化判断比率'!B72="","",'各会計、関係団体の財政状況及び健全化判断比率'!B72)</f>
        <v>鹿児島県後期高齢者医療広域連合（特別会計）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11</v>
      </c>
      <c r="BX39" s="366"/>
      <c r="BY39" s="365" t="str">
        <f>IF('各会計、関係団体の財政状況及び健全化判断比率'!B73="","",'各会計、関係団体の財政状況及び健全化判断比率'!B73)</f>
        <v>公立種子島病院組合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12</v>
      </c>
      <c r="BX40" s="366"/>
      <c r="BY40" s="365" t="str">
        <f>IF('各会計、関係団体の財政状況及び健全化判断比率'!B74="","",'各会計、関係団体の財政状況及び健全化判断比率'!B74)</f>
        <v>種子島産婦人科医院組合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205</v>
      </c>
      <c r="C46" s="165"/>
      <c r="D46" s="165"/>
      <c r="E46" s="165" t="s">
        <v>206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209</v>
      </c>
    </row>
    <row r="50" spans="5:5">
      <c r="E50" s="167" t="s">
        <v>210</v>
      </c>
    </row>
    <row r="51" spans="5:5">
      <c r="E51" s="167" t="s">
        <v>211</v>
      </c>
    </row>
    <row r="52" spans="5:5">
      <c r="E52" s="167" t="s">
        <v>212</v>
      </c>
    </row>
    <row r="53" spans="5:5">
      <c r="E53" s="167" t="s">
        <v>213</v>
      </c>
    </row>
    <row r="54" spans="5:5"/>
    <row r="55" spans="5:5"/>
    <row r="56" spans="5:5"/>
    <row r="57" spans="5:5" hidden="1"/>
    <row r="58" spans="5:5" hidden="1"/>
    <row r="59" spans="5:5" hidden="1"/>
  </sheetData>
  <sheetProtection algorithmName="SHA-512" hashValue="YpjwoWp3ESa+6T7clZxfTia/t+H4/i7kGqq7OG32mp073XQEBxczqlHWN/TOzzw2OBcYauR7k40jTJIs66evpQ==" saltValue="8T1Nu9evzi4oOe7VzLPH0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78740157480314965" bottom="0.39370078740157483" header="0.19685039370078741" footer="0.19685039370078741"/>
  <pageSetup paperSize="9" scale="52"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c r="A34" s="22"/>
      <c r="B34" s="31"/>
      <c r="C34" s="1189" t="s">
        <v>555</v>
      </c>
      <c r="D34" s="1189"/>
      <c r="E34" s="1190"/>
      <c r="F34" s="32">
        <v>1.27</v>
      </c>
      <c r="G34" s="33">
        <v>1.48</v>
      </c>
      <c r="H34" s="33">
        <v>1.36</v>
      </c>
      <c r="I34" s="33">
        <v>2.0499999999999998</v>
      </c>
      <c r="J34" s="34">
        <v>1.4</v>
      </c>
      <c r="K34" s="22"/>
      <c r="L34" s="22"/>
      <c r="M34" s="22"/>
      <c r="N34" s="22"/>
      <c r="O34" s="22"/>
      <c r="P34" s="22"/>
    </row>
    <row r="35" spans="1:16" ht="39" customHeight="1">
      <c r="A35" s="22"/>
      <c r="B35" s="35"/>
      <c r="C35" s="1183" t="s">
        <v>556</v>
      </c>
      <c r="D35" s="1184"/>
      <c r="E35" s="1185"/>
      <c r="F35" s="36">
        <v>0.33</v>
      </c>
      <c r="G35" s="37">
        <v>0.78</v>
      </c>
      <c r="H35" s="37">
        <v>0.33</v>
      </c>
      <c r="I35" s="37">
        <v>0.78</v>
      </c>
      <c r="J35" s="38">
        <v>0.15</v>
      </c>
      <c r="K35" s="22"/>
      <c r="L35" s="22"/>
      <c r="M35" s="22"/>
      <c r="N35" s="22"/>
      <c r="O35" s="22"/>
      <c r="P35" s="22"/>
    </row>
    <row r="36" spans="1:16" ht="39" customHeight="1">
      <c r="A36" s="22"/>
      <c r="B36" s="35"/>
      <c r="C36" s="1183" t="s">
        <v>557</v>
      </c>
      <c r="D36" s="1184"/>
      <c r="E36" s="1185"/>
      <c r="F36" s="36">
        <v>0.04</v>
      </c>
      <c r="G36" s="37">
        <v>0.12</v>
      </c>
      <c r="H36" s="37">
        <v>0.15</v>
      </c>
      <c r="I36" s="37">
        <v>0.06</v>
      </c>
      <c r="J36" s="38">
        <v>0.09</v>
      </c>
      <c r="K36" s="22"/>
      <c r="L36" s="22"/>
      <c r="M36" s="22"/>
      <c r="N36" s="22"/>
      <c r="O36" s="22"/>
      <c r="P36" s="22"/>
    </row>
    <row r="37" spans="1:16" ht="39" customHeight="1">
      <c r="A37" s="22"/>
      <c r="B37" s="35"/>
      <c r="C37" s="1183" t="s">
        <v>558</v>
      </c>
      <c r="D37" s="1184"/>
      <c r="E37" s="1185"/>
      <c r="F37" s="36">
        <v>0</v>
      </c>
      <c r="G37" s="37">
        <v>0.02</v>
      </c>
      <c r="H37" s="37">
        <v>0.04</v>
      </c>
      <c r="I37" s="37">
        <v>0.06</v>
      </c>
      <c r="J37" s="38">
        <v>0.06</v>
      </c>
      <c r="K37" s="22"/>
      <c r="L37" s="22"/>
      <c r="M37" s="22"/>
      <c r="N37" s="22"/>
      <c r="O37" s="22"/>
      <c r="P37" s="22"/>
    </row>
    <row r="38" spans="1:16" ht="39" customHeight="1">
      <c r="A38" s="22"/>
      <c r="B38" s="35"/>
      <c r="C38" s="1183" t="s">
        <v>559</v>
      </c>
      <c r="D38" s="1184"/>
      <c r="E38" s="1185"/>
      <c r="F38" s="36">
        <v>0.02</v>
      </c>
      <c r="G38" s="37">
        <v>0.02</v>
      </c>
      <c r="H38" s="37">
        <v>0.02</v>
      </c>
      <c r="I38" s="37">
        <v>0.02</v>
      </c>
      <c r="J38" s="38">
        <v>0.02</v>
      </c>
      <c r="K38" s="22"/>
      <c r="L38" s="22"/>
      <c r="M38" s="22"/>
      <c r="N38" s="22"/>
      <c r="O38" s="22"/>
      <c r="P38" s="22"/>
    </row>
    <row r="39" spans="1:16" ht="39" customHeight="1">
      <c r="A39" s="22"/>
      <c r="B39" s="35"/>
      <c r="C39" s="1183"/>
      <c r="D39" s="1184"/>
      <c r="E39" s="1185"/>
      <c r="F39" s="36"/>
      <c r="G39" s="37"/>
      <c r="H39" s="37"/>
      <c r="I39" s="37"/>
      <c r="J39" s="38"/>
      <c r="K39" s="22"/>
      <c r="L39" s="22"/>
      <c r="M39" s="22"/>
      <c r="N39" s="22"/>
      <c r="O39" s="22"/>
      <c r="P39" s="22"/>
    </row>
    <row r="40" spans="1:16" ht="39" customHeight="1">
      <c r="A40" s="22"/>
      <c r="B40" s="35"/>
      <c r="C40" s="1183"/>
      <c r="D40" s="1184"/>
      <c r="E40" s="1185"/>
      <c r="F40" s="36"/>
      <c r="G40" s="37"/>
      <c r="H40" s="37"/>
      <c r="I40" s="37"/>
      <c r="J40" s="38"/>
      <c r="K40" s="22"/>
      <c r="L40" s="22"/>
      <c r="M40" s="22"/>
      <c r="N40" s="22"/>
      <c r="O40" s="22"/>
      <c r="P40" s="22"/>
    </row>
    <row r="41" spans="1:16" ht="39" customHeight="1">
      <c r="A41" s="22"/>
      <c r="B41" s="35"/>
      <c r="C41" s="1183"/>
      <c r="D41" s="1184"/>
      <c r="E41" s="1185"/>
      <c r="F41" s="36"/>
      <c r="G41" s="37"/>
      <c r="H41" s="37"/>
      <c r="I41" s="37"/>
      <c r="J41" s="38"/>
      <c r="K41" s="22"/>
      <c r="L41" s="22"/>
      <c r="M41" s="22"/>
      <c r="N41" s="22"/>
      <c r="O41" s="22"/>
      <c r="P41" s="22"/>
    </row>
    <row r="42" spans="1:16" ht="39" customHeight="1">
      <c r="A42" s="22"/>
      <c r="B42" s="39"/>
      <c r="C42" s="1183" t="s">
        <v>560</v>
      </c>
      <c r="D42" s="1184"/>
      <c r="E42" s="1185"/>
      <c r="F42" s="36" t="s">
        <v>504</v>
      </c>
      <c r="G42" s="37" t="s">
        <v>504</v>
      </c>
      <c r="H42" s="37" t="s">
        <v>504</v>
      </c>
      <c r="I42" s="37" t="s">
        <v>504</v>
      </c>
      <c r="J42" s="38" t="s">
        <v>504</v>
      </c>
      <c r="K42" s="22"/>
      <c r="L42" s="22"/>
      <c r="M42" s="22"/>
      <c r="N42" s="22"/>
      <c r="O42" s="22"/>
      <c r="P42" s="22"/>
    </row>
    <row r="43" spans="1:16" ht="39" customHeight="1" thickBot="1">
      <c r="A43" s="22"/>
      <c r="B43" s="40"/>
      <c r="C43" s="1186" t="s">
        <v>561</v>
      </c>
      <c r="D43" s="1187"/>
      <c r="E43" s="1188"/>
      <c r="F43" s="41" t="s">
        <v>504</v>
      </c>
      <c r="G43" s="42" t="s">
        <v>504</v>
      </c>
      <c r="H43" s="42" t="s">
        <v>504</v>
      </c>
      <c r="I43" s="42" t="s">
        <v>504</v>
      </c>
      <c r="J43" s="43" t="s">
        <v>504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nNdOzvorus+KZ0LYx658Nu2sU0g2eu17vKMcmAKzeiwmWNPJW6MoTZpCHgz5BHhV0Hr4Qam/AXJ8cJ19Rr1dpg==" saltValue="DK4DY8fhKdSqsFUPzJLf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78740157480314965" bottom="0" header="0" footer="0"/>
  <pageSetup paperSize="9" scale="57"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c r="A45" s="48"/>
      <c r="B45" s="1199" t="s">
        <v>11</v>
      </c>
      <c r="C45" s="1200"/>
      <c r="D45" s="58"/>
      <c r="E45" s="1205" t="s">
        <v>12</v>
      </c>
      <c r="F45" s="1205"/>
      <c r="G45" s="1205"/>
      <c r="H45" s="1205"/>
      <c r="I45" s="1205"/>
      <c r="J45" s="1206"/>
      <c r="K45" s="59">
        <v>666</v>
      </c>
      <c r="L45" s="60">
        <v>726</v>
      </c>
      <c r="M45" s="60">
        <v>707</v>
      </c>
      <c r="N45" s="60">
        <v>720</v>
      </c>
      <c r="O45" s="61">
        <v>740</v>
      </c>
      <c r="P45" s="48"/>
      <c r="Q45" s="48"/>
      <c r="R45" s="48"/>
      <c r="S45" s="48"/>
      <c r="T45" s="48"/>
      <c r="U45" s="48"/>
    </row>
    <row r="46" spans="1:21" ht="30.75" customHeight="1">
      <c r="A46" s="48"/>
      <c r="B46" s="1201"/>
      <c r="C46" s="1202"/>
      <c r="D46" s="62"/>
      <c r="E46" s="1193" t="s">
        <v>13</v>
      </c>
      <c r="F46" s="1193"/>
      <c r="G46" s="1193"/>
      <c r="H46" s="1193"/>
      <c r="I46" s="1193"/>
      <c r="J46" s="1194"/>
      <c r="K46" s="63" t="s">
        <v>504</v>
      </c>
      <c r="L46" s="64" t="s">
        <v>504</v>
      </c>
      <c r="M46" s="64" t="s">
        <v>504</v>
      </c>
      <c r="N46" s="64" t="s">
        <v>504</v>
      </c>
      <c r="O46" s="65" t="s">
        <v>504</v>
      </c>
      <c r="P46" s="48"/>
      <c r="Q46" s="48"/>
      <c r="R46" s="48"/>
      <c r="S46" s="48"/>
      <c r="T46" s="48"/>
      <c r="U46" s="48"/>
    </row>
    <row r="47" spans="1:21" ht="30.75" customHeight="1">
      <c r="A47" s="48"/>
      <c r="B47" s="1201"/>
      <c r="C47" s="1202"/>
      <c r="D47" s="62"/>
      <c r="E47" s="1193" t="s">
        <v>14</v>
      </c>
      <c r="F47" s="1193"/>
      <c r="G47" s="1193"/>
      <c r="H47" s="1193"/>
      <c r="I47" s="1193"/>
      <c r="J47" s="1194"/>
      <c r="K47" s="63" t="s">
        <v>504</v>
      </c>
      <c r="L47" s="64" t="s">
        <v>504</v>
      </c>
      <c r="M47" s="64" t="s">
        <v>504</v>
      </c>
      <c r="N47" s="64" t="s">
        <v>504</v>
      </c>
      <c r="O47" s="65" t="s">
        <v>504</v>
      </c>
      <c r="P47" s="48"/>
      <c r="Q47" s="48"/>
      <c r="R47" s="48"/>
      <c r="S47" s="48"/>
      <c r="T47" s="48"/>
      <c r="U47" s="48"/>
    </row>
    <row r="48" spans="1:21" ht="30.75" customHeight="1">
      <c r="A48" s="48"/>
      <c r="B48" s="1201"/>
      <c r="C48" s="1202"/>
      <c r="D48" s="62"/>
      <c r="E48" s="1193" t="s">
        <v>15</v>
      </c>
      <c r="F48" s="1193"/>
      <c r="G48" s="1193"/>
      <c r="H48" s="1193"/>
      <c r="I48" s="1193"/>
      <c r="J48" s="1194"/>
      <c r="K48" s="63">
        <v>45</v>
      </c>
      <c r="L48" s="64">
        <v>45</v>
      </c>
      <c r="M48" s="64">
        <v>46</v>
      </c>
      <c r="N48" s="64">
        <v>44</v>
      </c>
      <c r="O48" s="65">
        <v>43</v>
      </c>
      <c r="P48" s="48"/>
      <c r="Q48" s="48"/>
      <c r="R48" s="48"/>
      <c r="S48" s="48"/>
      <c r="T48" s="48"/>
      <c r="U48" s="48"/>
    </row>
    <row r="49" spans="1:21" ht="30.75" customHeight="1">
      <c r="A49" s="48"/>
      <c r="B49" s="1201"/>
      <c r="C49" s="1202"/>
      <c r="D49" s="62"/>
      <c r="E49" s="1193" t="s">
        <v>16</v>
      </c>
      <c r="F49" s="1193"/>
      <c r="G49" s="1193"/>
      <c r="H49" s="1193"/>
      <c r="I49" s="1193"/>
      <c r="J49" s="1194"/>
      <c r="K49" s="63">
        <v>79</v>
      </c>
      <c r="L49" s="64">
        <v>80</v>
      </c>
      <c r="M49" s="64">
        <v>97</v>
      </c>
      <c r="N49" s="64">
        <v>98</v>
      </c>
      <c r="O49" s="65">
        <v>93</v>
      </c>
      <c r="P49" s="48"/>
      <c r="Q49" s="48"/>
      <c r="R49" s="48"/>
      <c r="S49" s="48"/>
      <c r="T49" s="48"/>
      <c r="U49" s="48"/>
    </row>
    <row r="50" spans="1:21" ht="30.75" customHeight="1">
      <c r="A50" s="48"/>
      <c r="B50" s="1201"/>
      <c r="C50" s="1202"/>
      <c r="D50" s="62"/>
      <c r="E50" s="1193" t="s">
        <v>17</v>
      </c>
      <c r="F50" s="1193"/>
      <c r="G50" s="1193"/>
      <c r="H50" s="1193"/>
      <c r="I50" s="1193"/>
      <c r="J50" s="1194"/>
      <c r="K50" s="63" t="s">
        <v>504</v>
      </c>
      <c r="L50" s="64" t="s">
        <v>504</v>
      </c>
      <c r="M50" s="64" t="s">
        <v>504</v>
      </c>
      <c r="N50" s="64" t="s">
        <v>504</v>
      </c>
      <c r="O50" s="65" t="s">
        <v>504</v>
      </c>
      <c r="P50" s="48"/>
      <c r="Q50" s="48"/>
      <c r="R50" s="48"/>
      <c r="S50" s="48"/>
      <c r="T50" s="48"/>
      <c r="U50" s="48"/>
    </row>
    <row r="51" spans="1:21" ht="30.75" customHeight="1">
      <c r="A51" s="48"/>
      <c r="B51" s="1203"/>
      <c r="C51" s="1204"/>
      <c r="D51" s="66"/>
      <c r="E51" s="1193" t="s">
        <v>18</v>
      </c>
      <c r="F51" s="1193"/>
      <c r="G51" s="1193"/>
      <c r="H51" s="1193"/>
      <c r="I51" s="1193"/>
      <c r="J51" s="1194"/>
      <c r="K51" s="63">
        <v>0</v>
      </c>
      <c r="L51" s="64">
        <v>0</v>
      </c>
      <c r="M51" s="64">
        <v>0</v>
      </c>
      <c r="N51" s="64">
        <v>0</v>
      </c>
      <c r="O51" s="65">
        <v>0</v>
      </c>
      <c r="P51" s="48"/>
      <c r="Q51" s="48"/>
      <c r="R51" s="48"/>
      <c r="S51" s="48"/>
      <c r="T51" s="48"/>
      <c r="U51" s="48"/>
    </row>
    <row r="52" spans="1:21" ht="30.75" customHeight="1">
      <c r="A52" s="48"/>
      <c r="B52" s="1191" t="s">
        <v>19</v>
      </c>
      <c r="C52" s="1192"/>
      <c r="D52" s="66"/>
      <c r="E52" s="1193" t="s">
        <v>20</v>
      </c>
      <c r="F52" s="1193"/>
      <c r="G52" s="1193"/>
      <c r="H52" s="1193"/>
      <c r="I52" s="1193"/>
      <c r="J52" s="1194"/>
      <c r="K52" s="63">
        <v>495</v>
      </c>
      <c r="L52" s="64">
        <v>533</v>
      </c>
      <c r="M52" s="64">
        <v>528</v>
      </c>
      <c r="N52" s="64">
        <v>514</v>
      </c>
      <c r="O52" s="65">
        <v>513</v>
      </c>
      <c r="P52" s="48"/>
      <c r="Q52" s="48"/>
      <c r="R52" s="48"/>
      <c r="S52" s="48"/>
      <c r="T52" s="48"/>
      <c r="U52" s="48"/>
    </row>
    <row r="53" spans="1:21" ht="30.75" customHeight="1" thickBot="1">
      <c r="A53" s="48"/>
      <c r="B53" s="1195" t="s">
        <v>21</v>
      </c>
      <c r="C53" s="1196"/>
      <c r="D53" s="67"/>
      <c r="E53" s="1197" t="s">
        <v>22</v>
      </c>
      <c r="F53" s="1197"/>
      <c r="G53" s="1197"/>
      <c r="H53" s="1197"/>
      <c r="I53" s="1197"/>
      <c r="J53" s="1198"/>
      <c r="K53" s="68">
        <v>295</v>
      </c>
      <c r="L53" s="69">
        <v>318</v>
      </c>
      <c r="M53" s="69">
        <v>322</v>
      </c>
      <c r="N53" s="69">
        <v>348</v>
      </c>
      <c r="O53" s="70">
        <v>363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jpXWV6ngu3fNM0ZRoRUxVaViEjw6OHskty5dOTGfZDfpxzYo4oDBFx8i3QvuOj7jcNOJxVrbT6VzC7uHO4X3yA==" saltValue="WIbjsjPbRENFq+eqKnOqc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78740157480314965"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547</v>
      </c>
      <c r="J40" s="79" t="s">
        <v>548</v>
      </c>
      <c r="K40" s="79" t="s">
        <v>549</v>
      </c>
      <c r="L40" s="79" t="s">
        <v>550</v>
      </c>
      <c r="M40" s="80" t="s">
        <v>551</v>
      </c>
    </row>
    <row r="41" spans="2:13" ht="27.75" customHeight="1">
      <c r="B41" s="1219" t="s">
        <v>24</v>
      </c>
      <c r="C41" s="1220"/>
      <c r="D41" s="81"/>
      <c r="E41" s="1221" t="s">
        <v>25</v>
      </c>
      <c r="F41" s="1221"/>
      <c r="G41" s="1221"/>
      <c r="H41" s="1222"/>
      <c r="I41" s="82">
        <v>6440</v>
      </c>
      <c r="J41" s="83">
        <v>6700</v>
      </c>
      <c r="K41" s="83">
        <v>6564</v>
      </c>
      <c r="L41" s="83">
        <v>6498</v>
      </c>
      <c r="M41" s="84">
        <v>6489</v>
      </c>
    </row>
    <row r="42" spans="2:13" ht="27.75" customHeight="1">
      <c r="B42" s="1209"/>
      <c r="C42" s="1210"/>
      <c r="D42" s="85"/>
      <c r="E42" s="1213" t="s">
        <v>26</v>
      </c>
      <c r="F42" s="1213"/>
      <c r="G42" s="1213"/>
      <c r="H42" s="1214"/>
      <c r="I42" s="86" t="s">
        <v>504</v>
      </c>
      <c r="J42" s="87" t="s">
        <v>504</v>
      </c>
      <c r="K42" s="87" t="s">
        <v>504</v>
      </c>
      <c r="L42" s="87" t="s">
        <v>504</v>
      </c>
      <c r="M42" s="88" t="s">
        <v>504</v>
      </c>
    </row>
    <row r="43" spans="2:13" ht="27.75" customHeight="1">
      <c r="B43" s="1209"/>
      <c r="C43" s="1210"/>
      <c r="D43" s="85"/>
      <c r="E43" s="1213" t="s">
        <v>27</v>
      </c>
      <c r="F43" s="1213"/>
      <c r="G43" s="1213"/>
      <c r="H43" s="1214"/>
      <c r="I43" s="86">
        <v>542</v>
      </c>
      <c r="J43" s="87">
        <v>577</v>
      </c>
      <c r="K43" s="87">
        <v>595</v>
      </c>
      <c r="L43" s="87">
        <v>644</v>
      </c>
      <c r="M43" s="88">
        <v>637</v>
      </c>
    </row>
    <row r="44" spans="2:13" ht="27.75" customHeight="1">
      <c r="B44" s="1209"/>
      <c r="C44" s="1210"/>
      <c r="D44" s="85"/>
      <c r="E44" s="1213" t="s">
        <v>28</v>
      </c>
      <c r="F44" s="1213"/>
      <c r="G44" s="1213"/>
      <c r="H44" s="1214"/>
      <c r="I44" s="86">
        <v>1174</v>
      </c>
      <c r="J44" s="87">
        <v>1104</v>
      </c>
      <c r="K44" s="87">
        <v>1340</v>
      </c>
      <c r="L44" s="87">
        <v>1263</v>
      </c>
      <c r="M44" s="88">
        <v>1178</v>
      </c>
    </row>
    <row r="45" spans="2:13" ht="27.75" customHeight="1">
      <c r="B45" s="1209"/>
      <c r="C45" s="1210"/>
      <c r="D45" s="85"/>
      <c r="E45" s="1213" t="s">
        <v>29</v>
      </c>
      <c r="F45" s="1213"/>
      <c r="G45" s="1213"/>
      <c r="H45" s="1214"/>
      <c r="I45" s="86">
        <v>1295</v>
      </c>
      <c r="J45" s="87">
        <v>1236</v>
      </c>
      <c r="K45" s="87">
        <v>1146</v>
      </c>
      <c r="L45" s="87">
        <v>1123</v>
      </c>
      <c r="M45" s="88">
        <v>1077</v>
      </c>
    </row>
    <row r="46" spans="2:13" ht="27.75" customHeight="1">
      <c r="B46" s="1209"/>
      <c r="C46" s="1210"/>
      <c r="D46" s="89"/>
      <c r="E46" s="1213" t="s">
        <v>30</v>
      </c>
      <c r="F46" s="1213"/>
      <c r="G46" s="1213"/>
      <c r="H46" s="1214"/>
      <c r="I46" s="86">
        <v>27</v>
      </c>
      <c r="J46" s="87">
        <v>24</v>
      </c>
      <c r="K46" s="87">
        <v>20</v>
      </c>
      <c r="L46" s="87">
        <v>17</v>
      </c>
      <c r="M46" s="88">
        <v>14</v>
      </c>
    </row>
    <row r="47" spans="2:13" ht="27.75" customHeight="1">
      <c r="B47" s="1209"/>
      <c r="C47" s="1210"/>
      <c r="D47" s="90"/>
      <c r="E47" s="1223" t="s">
        <v>31</v>
      </c>
      <c r="F47" s="1224"/>
      <c r="G47" s="1224"/>
      <c r="H47" s="1225"/>
      <c r="I47" s="86" t="s">
        <v>504</v>
      </c>
      <c r="J47" s="87" t="s">
        <v>504</v>
      </c>
      <c r="K47" s="87" t="s">
        <v>504</v>
      </c>
      <c r="L47" s="87" t="s">
        <v>504</v>
      </c>
      <c r="M47" s="88" t="s">
        <v>504</v>
      </c>
    </row>
    <row r="48" spans="2:13" ht="27.75" customHeight="1">
      <c r="B48" s="1209"/>
      <c r="C48" s="1210"/>
      <c r="D48" s="85"/>
      <c r="E48" s="1213" t="s">
        <v>32</v>
      </c>
      <c r="F48" s="1213"/>
      <c r="G48" s="1213"/>
      <c r="H48" s="1214"/>
      <c r="I48" s="86" t="s">
        <v>504</v>
      </c>
      <c r="J48" s="87" t="s">
        <v>504</v>
      </c>
      <c r="K48" s="87" t="s">
        <v>504</v>
      </c>
      <c r="L48" s="87" t="s">
        <v>504</v>
      </c>
      <c r="M48" s="88" t="s">
        <v>504</v>
      </c>
    </row>
    <row r="49" spans="2:13" ht="27.75" customHeight="1">
      <c r="B49" s="1211"/>
      <c r="C49" s="1212"/>
      <c r="D49" s="85"/>
      <c r="E49" s="1213" t="s">
        <v>33</v>
      </c>
      <c r="F49" s="1213"/>
      <c r="G49" s="1213"/>
      <c r="H49" s="1214"/>
      <c r="I49" s="86" t="s">
        <v>504</v>
      </c>
      <c r="J49" s="87" t="s">
        <v>504</v>
      </c>
      <c r="K49" s="87" t="s">
        <v>504</v>
      </c>
      <c r="L49" s="87" t="s">
        <v>504</v>
      </c>
      <c r="M49" s="88" t="s">
        <v>504</v>
      </c>
    </row>
    <row r="50" spans="2:13" ht="27.75" customHeight="1">
      <c r="B50" s="1207" t="s">
        <v>34</v>
      </c>
      <c r="C50" s="1208"/>
      <c r="D50" s="91"/>
      <c r="E50" s="1213" t="s">
        <v>35</v>
      </c>
      <c r="F50" s="1213"/>
      <c r="G50" s="1213"/>
      <c r="H50" s="1214"/>
      <c r="I50" s="86">
        <v>2309</v>
      </c>
      <c r="J50" s="87">
        <v>2112</v>
      </c>
      <c r="K50" s="87">
        <v>2067</v>
      </c>
      <c r="L50" s="87">
        <v>2182</v>
      </c>
      <c r="M50" s="88">
        <v>2312</v>
      </c>
    </row>
    <row r="51" spans="2:13" ht="27.75" customHeight="1">
      <c r="B51" s="1209"/>
      <c r="C51" s="1210"/>
      <c r="D51" s="85"/>
      <c r="E51" s="1213" t="s">
        <v>36</v>
      </c>
      <c r="F51" s="1213"/>
      <c r="G51" s="1213"/>
      <c r="H51" s="1214"/>
      <c r="I51" s="86" t="s">
        <v>504</v>
      </c>
      <c r="J51" s="87" t="s">
        <v>504</v>
      </c>
      <c r="K51" s="87" t="s">
        <v>504</v>
      </c>
      <c r="L51" s="87" t="s">
        <v>504</v>
      </c>
      <c r="M51" s="88" t="s">
        <v>504</v>
      </c>
    </row>
    <row r="52" spans="2:13" ht="27.75" customHeight="1">
      <c r="B52" s="1211"/>
      <c r="C52" s="1212"/>
      <c r="D52" s="85"/>
      <c r="E52" s="1213" t="s">
        <v>37</v>
      </c>
      <c r="F52" s="1213"/>
      <c r="G52" s="1213"/>
      <c r="H52" s="1214"/>
      <c r="I52" s="86">
        <v>5700</v>
      </c>
      <c r="J52" s="87">
        <v>5861</v>
      </c>
      <c r="K52" s="87">
        <v>5778</v>
      </c>
      <c r="L52" s="87">
        <v>5768</v>
      </c>
      <c r="M52" s="88">
        <v>5851</v>
      </c>
    </row>
    <row r="53" spans="2:13" ht="27.75" customHeight="1" thickBot="1">
      <c r="B53" s="1215" t="s">
        <v>38</v>
      </c>
      <c r="C53" s="1216"/>
      <c r="D53" s="92"/>
      <c r="E53" s="1217" t="s">
        <v>39</v>
      </c>
      <c r="F53" s="1217"/>
      <c r="G53" s="1217"/>
      <c r="H53" s="1218"/>
      <c r="I53" s="93">
        <v>1468</v>
      </c>
      <c r="J53" s="94">
        <v>1668</v>
      </c>
      <c r="K53" s="94">
        <v>1820</v>
      </c>
      <c r="L53" s="94">
        <v>1594</v>
      </c>
      <c r="M53" s="95">
        <v>1231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8DXh0MuVcC/wQAc9Ri1I67bB6u2lRe4Y+uM2DSfZ86fxWJALrJVGkDggiQAY/gPnmlhrxNlZJ+qRylePgJzJ/A==" saltValue="DfDjOe9OttkmBo0ejWdtO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78740157480314965" bottom="0" header="0" footer="0"/>
  <pageSetup paperSize="9" scale="57"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549</v>
      </c>
      <c r="G54" s="104" t="s">
        <v>550</v>
      </c>
      <c r="H54" s="105" t="s">
        <v>551</v>
      </c>
    </row>
    <row r="55" spans="2:8" ht="52.5" customHeight="1">
      <c r="B55" s="106"/>
      <c r="C55" s="1234" t="s">
        <v>42</v>
      </c>
      <c r="D55" s="1234"/>
      <c r="E55" s="1235"/>
      <c r="F55" s="107">
        <v>835</v>
      </c>
      <c r="G55" s="107">
        <v>948</v>
      </c>
      <c r="H55" s="108">
        <v>1060</v>
      </c>
    </row>
    <row r="56" spans="2:8" ht="52.5" customHeight="1">
      <c r="B56" s="109"/>
      <c r="C56" s="1236" t="s">
        <v>43</v>
      </c>
      <c r="D56" s="1236"/>
      <c r="E56" s="1237"/>
      <c r="F56" s="110">
        <v>423</v>
      </c>
      <c r="G56" s="110">
        <v>423</v>
      </c>
      <c r="H56" s="111">
        <v>423</v>
      </c>
    </row>
    <row r="57" spans="2:8" ht="53.25" customHeight="1">
      <c r="B57" s="109"/>
      <c r="C57" s="1238" t="s">
        <v>44</v>
      </c>
      <c r="D57" s="1238"/>
      <c r="E57" s="1239"/>
      <c r="F57" s="112">
        <v>654</v>
      </c>
      <c r="G57" s="112">
        <v>654</v>
      </c>
      <c r="H57" s="113">
        <v>654</v>
      </c>
    </row>
    <row r="58" spans="2:8" ht="45.75" customHeight="1">
      <c r="B58" s="114"/>
      <c r="C58" s="1226" t="s">
        <v>573</v>
      </c>
      <c r="D58" s="1227"/>
      <c r="E58" s="1228"/>
      <c r="F58" s="115">
        <v>203</v>
      </c>
      <c r="G58" s="115">
        <v>203</v>
      </c>
      <c r="H58" s="116">
        <v>203</v>
      </c>
    </row>
    <row r="59" spans="2:8" ht="45.75" customHeight="1">
      <c r="B59" s="114"/>
      <c r="C59" s="1226" t="s">
        <v>574</v>
      </c>
      <c r="D59" s="1227"/>
      <c r="E59" s="1228"/>
      <c r="F59" s="115">
        <v>157</v>
      </c>
      <c r="G59" s="115">
        <v>158</v>
      </c>
      <c r="H59" s="116">
        <v>158</v>
      </c>
    </row>
    <row r="60" spans="2:8" ht="45.75" customHeight="1">
      <c r="B60" s="114"/>
      <c r="C60" s="1226" t="s">
        <v>575</v>
      </c>
      <c r="D60" s="1227"/>
      <c r="E60" s="1228"/>
      <c r="F60" s="115">
        <v>150</v>
      </c>
      <c r="G60" s="115">
        <v>150</v>
      </c>
      <c r="H60" s="116">
        <v>150</v>
      </c>
    </row>
    <row r="61" spans="2:8" ht="45.75" customHeight="1">
      <c r="B61" s="114"/>
      <c r="C61" s="1226" t="s">
        <v>576</v>
      </c>
      <c r="D61" s="1227"/>
      <c r="E61" s="1228"/>
      <c r="F61" s="115">
        <v>87</v>
      </c>
      <c r="G61" s="115">
        <v>87</v>
      </c>
      <c r="H61" s="116">
        <v>87</v>
      </c>
    </row>
    <row r="62" spans="2:8" ht="45.75" customHeight="1" thickBot="1">
      <c r="B62" s="117"/>
      <c r="C62" s="1229" t="s">
        <v>577</v>
      </c>
      <c r="D62" s="1230"/>
      <c r="E62" s="1231"/>
      <c r="F62" s="118">
        <v>42</v>
      </c>
      <c r="G62" s="118">
        <v>41</v>
      </c>
      <c r="H62" s="119">
        <v>41</v>
      </c>
    </row>
    <row r="63" spans="2:8" ht="52.5" customHeight="1" thickBot="1">
      <c r="B63" s="120"/>
      <c r="C63" s="1232" t="s">
        <v>45</v>
      </c>
      <c r="D63" s="1232"/>
      <c r="E63" s="1233"/>
      <c r="F63" s="121">
        <v>1912</v>
      </c>
      <c r="G63" s="121">
        <v>2025</v>
      </c>
      <c r="H63" s="122">
        <v>2138</v>
      </c>
    </row>
    <row r="64" spans="2:8" ht="15" customHeight="1"/>
    <row r="65" ht="0" hidden="1" customHeight="1"/>
    <row r="66" ht="0" hidden="1" customHeight="1"/>
  </sheetData>
  <sheetProtection algorithmName="SHA-512" hashValue="zxM5xtQe7a3BFzDfyBE6ZIUldqO6fxRBYQI8qCT4HMxb29cr35TBPmn8GaifjA2j3vLFQ5qXbWVaUk79rdZwXQ==" saltValue="euSD6b6FDBhTjti1mlNi0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78740157480314965" bottom="0" header="0" footer="0"/>
  <pageSetup paperSize="9" scale="40"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544</v>
      </c>
      <c r="G2" s="136"/>
      <c r="H2" s="137"/>
    </row>
    <row r="3" spans="1:8">
      <c r="A3" s="133" t="s">
        <v>537</v>
      </c>
      <c r="B3" s="138"/>
      <c r="C3" s="139"/>
      <c r="D3" s="140">
        <v>269583</v>
      </c>
      <c r="E3" s="141"/>
      <c r="F3" s="142">
        <v>174587</v>
      </c>
      <c r="G3" s="143"/>
      <c r="H3" s="144"/>
    </row>
    <row r="4" spans="1:8">
      <c r="A4" s="145"/>
      <c r="B4" s="146"/>
      <c r="C4" s="147"/>
      <c r="D4" s="148">
        <v>107223</v>
      </c>
      <c r="E4" s="149"/>
      <c r="F4" s="150">
        <v>79695</v>
      </c>
      <c r="G4" s="151"/>
      <c r="H4" s="152"/>
    </row>
    <row r="5" spans="1:8">
      <c r="A5" s="133" t="s">
        <v>539</v>
      </c>
      <c r="B5" s="138"/>
      <c r="C5" s="139"/>
      <c r="D5" s="140">
        <v>243875</v>
      </c>
      <c r="E5" s="141"/>
      <c r="F5" s="142">
        <v>175675</v>
      </c>
      <c r="G5" s="143"/>
      <c r="H5" s="144"/>
    </row>
    <row r="6" spans="1:8">
      <c r="A6" s="145"/>
      <c r="B6" s="146"/>
      <c r="C6" s="147"/>
      <c r="D6" s="148">
        <v>94956</v>
      </c>
      <c r="E6" s="149"/>
      <c r="F6" s="150">
        <v>87698</v>
      </c>
      <c r="G6" s="151"/>
      <c r="H6" s="152"/>
    </row>
    <row r="7" spans="1:8">
      <c r="A7" s="133" t="s">
        <v>540</v>
      </c>
      <c r="B7" s="138"/>
      <c r="C7" s="139"/>
      <c r="D7" s="140">
        <v>96699</v>
      </c>
      <c r="E7" s="141"/>
      <c r="F7" s="142">
        <v>162193</v>
      </c>
      <c r="G7" s="143"/>
      <c r="H7" s="144"/>
    </row>
    <row r="8" spans="1:8">
      <c r="A8" s="145"/>
      <c r="B8" s="146"/>
      <c r="C8" s="147"/>
      <c r="D8" s="148">
        <v>57127</v>
      </c>
      <c r="E8" s="149"/>
      <c r="F8" s="150">
        <v>79985</v>
      </c>
      <c r="G8" s="151"/>
      <c r="H8" s="152"/>
    </row>
    <row r="9" spans="1:8">
      <c r="A9" s="133" t="s">
        <v>541</v>
      </c>
      <c r="B9" s="138"/>
      <c r="C9" s="139"/>
      <c r="D9" s="140">
        <v>132719</v>
      </c>
      <c r="E9" s="141"/>
      <c r="F9" s="142">
        <v>168868</v>
      </c>
      <c r="G9" s="143"/>
      <c r="H9" s="144"/>
    </row>
    <row r="10" spans="1:8">
      <c r="A10" s="145"/>
      <c r="B10" s="146"/>
      <c r="C10" s="147"/>
      <c r="D10" s="148">
        <v>56072</v>
      </c>
      <c r="E10" s="149"/>
      <c r="F10" s="150">
        <v>79360</v>
      </c>
      <c r="G10" s="151"/>
      <c r="H10" s="152"/>
    </row>
    <row r="11" spans="1:8">
      <c r="A11" s="133" t="s">
        <v>542</v>
      </c>
      <c r="B11" s="138"/>
      <c r="C11" s="139"/>
      <c r="D11" s="140">
        <v>164801</v>
      </c>
      <c r="E11" s="141"/>
      <c r="F11" s="142">
        <v>202870</v>
      </c>
      <c r="G11" s="143"/>
      <c r="H11" s="144"/>
    </row>
    <row r="12" spans="1:8">
      <c r="A12" s="145"/>
      <c r="B12" s="146"/>
      <c r="C12" s="153"/>
      <c r="D12" s="148">
        <v>73792</v>
      </c>
      <c r="E12" s="149"/>
      <c r="F12" s="150">
        <v>79735</v>
      </c>
      <c r="G12" s="151"/>
      <c r="H12" s="152"/>
    </row>
    <row r="13" spans="1:8">
      <c r="A13" s="133"/>
      <c r="B13" s="138"/>
      <c r="C13" s="154"/>
      <c r="D13" s="155">
        <v>181535</v>
      </c>
      <c r="E13" s="156"/>
      <c r="F13" s="157">
        <v>176839</v>
      </c>
      <c r="G13" s="158"/>
      <c r="H13" s="144"/>
    </row>
    <row r="14" spans="1:8">
      <c r="A14" s="145"/>
      <c r="B14" s="146"/>
      <c r="C14" s="147"/>
      <c r="D14" s="148">
        <v>77834</v>
      </c>
      <c r="E14" s="149"/>
      <c r="F14" s="150">
        <v>81295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1.27</v>
      </c>
      <c r="C19" s="159">
        <f>ROUND(VALUE(SUBSTITUTE(実質収支比率等に係る経年分析!G$48,"▲","-")),2)</f>
        <v>1.49</v>
      </c>
      <c r="D19" s="159">
        <f>ROUND(VALUE(SUBSTITUTE(実質収支比率等に係る経年分析!H$48,"▲","-")),2)</f>
        <v>1.37</v>
      </c>
      <c r="E19" s="159">
        <f>ROUND(VALUE(SUBSTITUTE(実質収支比率等に係る経年分析!I$48,"▲","-")),2)</f>
        <v>2.0499999999999998</v>
      </c>
      <c r="F19" s="159">
        <f>ROUND(VALUE(SUBSTITUTE(実質収支比率等に係る経年分析!J$48,"▲","-")),2)</f>
        <v>1.41</v>
      </c>
    </row>
    <row r="20" spans="1:11">
      <c r="A20" s="159" t="s">
        <v>49</v>
      </c>
      <c r="B20" s="159">
        <f>ROUND(VALUE(SUBSTITUTE(実質収支比率等に係る経年分析!F$47,"▲","-")),2)</f>
        <v>30.22</v>
      </c>
      <c r="C20" s="159">
        <f>ROUND(VALUE(SUBSTITUTE(実質収支比率等に係る経年分析!G$47,"▲","-")),2)</f>
        <v>26.73</v>
      </c>
      <c r="D20" s="159">
        <f>ROUND(VALUE(SUBSTITUTE(実質収支比率等に係る経年分析!H$47,"▲","-")),2)</f>
        <v>25.69</v>
      </c>
      <c r="E20" s="159">
        <f>ROUND(VALUE(SUBSTITUTE(実質収支比率等に係る経年分析!I$47,"▲","-")),2)</f>
        <v>29.18</v>
      </c>
      <c r="F20" s="159">
        <f>ROUND(VALUE(SUBSTITUTE(実質収支比率等に係る経年分析!J$47,"▲","-")),2)</f>
        <v>32.51</v>
      </c>
    </row>
    <row r="21" spans="1:11">
      <c r="A21" s="159" t="s">
        <v>50</v>
      </c>
      <c r="B21" s="159">
        <f>IF(ISNUMBER(VALUE(SUBSTITUTE(実質収支比率等に係る経年分析!F$49,"▲","-"))),ROUND(VALUE(SUBSTITUTE(実質収支比率等に係る経年分析!F$49,"▲","-")),2),NA())</f>
        <v>-1.77</v>
      </c>
      <c r="C21" s="159">
        <f>IF(ISNUMBER(VALUE(SUBSTITUTE(実質収支比率等に係る経年分析!G$49,"▲","-"))),ROUND(VALUE(SUBSTITUTE(実質収支比率等に係る経年分析!G$49,"▲","-")),2),NA())</f>
        <v>-3.84</v>
      </c>
      <c r="D21" s="159">
        <f>IF(ISNUMBER(VALUE(SUBSTITUTE(実質収支比率等に係る経年分析!H$49,"▲","-"))),ROUND(VALUE(SUBSTITUTE(実質収支比率等に係る経年分析!H$49,"▲","-")),2),NA())</f>
        <v>-0.9</v>
      </c>
      <c r="E21" s="159">
        <f>IF(ISNUMBER(VALUE(SUBSTITUTE(実質収支比率等に係る経年分析!I$49,"▲","-"))),ROUND(VALUE(SUBSTITUTE(実質収支比率等に係る経年分析!I$49,"▲","-")),2),NA())</f>
        <v>3.44</v>
      </c>
      <c r="F21" s="159">
        <f>IF(ISNUMBER(VALUE(SUBSTITUTE(実質収支比率等に係る経年分析!J$49,"▲","-"))),ROUND(VALUE(SUBSTITUTE(実質収支比率等に係る経年分析!J$49,"▲","-")),2),NA())</f>
        <v>1.39</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0.02</v>
      </c>
    </row>
    <row r="33" spans="1:16">
      <c r="A33" s="160" t="str">
        <f>IF(連結実質赤字比率に係る赤字・黒字の構成分析!C$37="",NA(),連結実質赤字比率に係る赤字・黒字の構成分析!C$37)</f>
        <v>後期高齢者医療保険特別会計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0.06</v>
      </c>
    </row>
    <row r="34" spans="1:16">
      <c r="A34" s="160" t="str">
        <f>IF(連結実質赤字比率に係る赤字・黒字の構成分析!C$36="",NA(),連結実質赤字比率に係る赤字・黒字の構成分析!C$36)</f>
        <v>簡易水道事業特別会計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0.04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0.12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0.15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0.06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0.09</v>
      </c>
    </row>
    <row r="35" spans="1:16">
      <c r="A35" s="160" t="str">
        <f>IF(連結実質赤字比率に係る赤字・黒字の構成分析!C$35="",NA(),連結実質赤字比率に係る赤字・黒字の構成分析!C$35)</f>
        <v>国民健康保険事業勘定特別会計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0.33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0.78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0.33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0.78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0.15</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1.27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1.48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1.36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2.0499999999999998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1.4</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495</v>
      </c>
      <c r="E42" s="161"/>
      <c r="F42" s="161"/>
      <c r="G42" s="161">
        <f>'実質公債費比率（分子）の構造'!L$52</f>
        <v>533</v>
      </c>
      <c r="H42" s="161"/>
      <c r="I42" s="161"/>
      <c r="J42" s="161">
        <f>'実質公債費比率（分子）の構造'!M$52</f>
        <v>528</v>
      </c>
      <c r="K42" s="161"/>
      <c r="L42" s="161"/>
      <c r="M42" s="161">
        <f>'実質公債費比率（分子）の構造'!N$52</f>
        <v>514</v>
      </c>
      <c r="N42" s="161"/>
      <c r="O42" s="161"/>
      <c r="P42" s="161">
        <f>'実質公債費比率（分子）の構造'!O$52</f>
        <v>513</v>
      </c>
    </row>
    <row r="43" spans="1:16">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79</v>
      </c>
      <c r="C45" s="161"/>
      <c r="D45" s="161"/>
      <c r="E45" s="161">
        <f>'実質公債費比率（分子）の構造'!L$49</f>
        <v>80</v>
      </c>
      <c r="F45" s="161"/>
      <c r="G45" s="161"/>
      <c r="H45" s="161">
        <f>'実質公債費比率（分子）の構造'!M$49</f>
        <v>97</v>
      </c>
      <c r="I45" s="161"/>
      <c r="J45" s="161"/>
      <c r="K45" s="161">
        <f>'実質公債費比率（分子）の構造'!N$49</f>
        <v>98</v>
      </c>
      <c r="L45" s="161"/>
      <c r="M45" s="161"/>
      <c r="N45" s="161">
        <f>'実質公債費比率（分子）の構造'!O$49</f>
        <v>93</v>
      </c>
      <c r="O45" s="161"/>
      <c r="P45" s="161"/>
    </row>
    <row r="46" spans="1:16">
      <c r="A46" s="161" t="s">
        <v>61</v>
      </c>
      <c r="B46" s="161">
        <f>'実質公債費比率（分子）の構造'!K$48</f>
        <v>45</v>
      </c>
      <c r="C46" s="161"/>
      <c r="D46" s="161"/>
      <c r="E46" s="161">
        <f>'実質公債費比率（分子）の構造'!L$48</f>
        <v>45</v>
      </c>
      <c r="F46" s="161"/>
      <c r="G46" s="161"/>
      <c r="H46" s="161">
        <f>'実質公債費比率（分子）の構造'!M$48</f>
        <v>46</v>
      </c>
      <c r="I46" s="161"/>
      <c r="J46" s="161"/>
      <c r="K46" s="161">
        <f>'実質公債費比率（分子）の構造'!N$48</f>
        <v>44</v>
      </c>
      <c r="L46" s="161"/>
      <c r="M46" s="161"/>
      <c r="N46" s="161">
        <f>'実質公債費比率（分子）の構造'!O$48</f>
        <v>43</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666</v>
      </c>
      <c r="C49" s="161"/>
      <c r="D49" s="161"/>
      <c r="E49" s="161">
        <f>'実質公債費比率（分子）の構造'!L$45</f>
        <v>726</v>
      </c>
      <c r="F49" s="161"/>
      <c r="G49" s="161"/>
      <c r="H49" s="161">
        <f>'実質公債費比率（分子）の構造'!M$45</f>
        <v>707</v>
      </c>
      <c r="I49" s="161"/>
      <c r="J49" s="161"/>
      <c r="K49" s="161">
        <f>'実質公債費比率（分子）の構造'!N$45</f>
        <v>720</v>
      </c>
      <c r="L49" s="161"/>
      <c r="M49" s="161"/>
      <c r="N49" s="161">
        <f>'実質公債費比率（分子）の構造'!O$45</f>
        <v>740</v>
      </c>
      <c r="O49" s="161"/>
      <c r="P49" s="161"/>
    </row>
    <row r="50" spans="1:16">
      <c r="A50" s="161" t="s">
        <v>65</v>
      </c>
      <c r="B50" s="161" t="e">
        <f>NA()</f>
        <v>#N/A</v>
      </c>
      <c r="C50" s="161">
        <f>IF(ISNUMBER('実質公債費比率（分子）の構造'!K$53),'実質公債費比率（分子）の構造'!K$53,NA())</f>
        <v>295</v>
      </c>
      <c r="D50" s="161" t="e">
        <f>NA()</f>
        <v>#N/A</v>
      </c>
      <c r="E50" s="161" t="e">
        <f>NA()</f>
        <v>#N/A</v>
      </c>
      <c r="F50" s="161">
        <f>IF(ISNUMBER('実質公債費比率（分子）の構造'!L$53),'実質公債費比率（分子）の構造'!L$53,NA())</f>
        <v>318</v>
      </c>
      <c r="G50" s="161" t="e">
        <f>NA()</f>
        <v>#N/A</v>
      </c>
      <c r="H50" s="161" t="e">
        <f>NA()</f>
        <v>#N/A</v>
      </c>
      <c r="I50" s="161">
        <f>IF(ISNUMBER('実質公債費比率（分子）の構造'!M$53),'実質公債費比率（分子）の構造'!M$53,NA())</f>
        <v>322</v>
      </c>
      <c r="J50" s="161" t="e">
        <f>NA()</f>
        <v>#N/A</v>
      </c>
      <c r="K50" s="161" t="e">
        <f>NA()</f>
        <v>#N/A</v>
      </c>
      <c r="L50" s="161">
        <f>IF(ISNUMBER('実質公債費比率（分子）の構造'!N$53),'実質公債費比率（分子）の構造'!N$53,NA())</f>
        <v>348</v>
      </c>
      <c r="M50" s="161" t="e">
        <f>NA()</f>
        <v>#N/A</v>
      </c>
      <c r="N50" s="161" t="e">
        <f>NA()</f>
        <v>#N/A</v>
      </c>
      <c r="O50" s="161">
        <f>IF(ISNUMBER('実質公債費比率（分子）の構造'!O$53),'実質公債費比率（分子）の構造'!O$53,NA())</f>
        <v>363</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5700</v>
      </c>
      <c r="E56" s="160"/>
      <c r="F56" s="160"/>
      <c r="G56" s="160">
        <f>'将来負担比率（分子）の構造'!J$52</f>
        <v>5861</v>
      </c>
      <c r="H56" s="160"/>
      <c r="I56" s="160"/>
      <c r="J56" s="160">
        <f>'将来負担比率（分子）の構造'!K$52</f>
        <v>5778</v>
      </c>
      <c r="K56" s="160"/>
      <c r="L56" s="160"/>
      <c r="M56" s="160">
        <f>'将来負担比率（分子）の構造'!L$52</f>
        <v>5768</v>
      </c>
      <c r="N56" s="160"/>
      <c r="O56" s="160"/>
      <c r="P56" s="160">
        <f>'将来負担比率（分子）の構造'!M$52</f>
        <v>5851</v>
      </c>
    </row>
    <row r="57" spans="1:16">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35</v>
      </c>
      <c r="B58" s="160"/>
      <c r="C58" s="160"/>
      <c r="D58" s="160">
        <f>'将来負担比率（分子）の構造'!I$50</f>
        <v>2309</v>
      </c>
      <c r="E58" s="160"/>
      <c r="F58" s="160"/>
      <c r="G58" s="160">
        <f>'将来負担比率（分子）の構造'!J$50</f>
        <v>2112</v>
      </c>
      <c r="H58" s="160"/>
      <c r="I58" s="160"/>
      <c r="J58" s="160">
        <f>'将来負担比率（分子）の構造'!K$50</f>
        <v>2067</v>
      </c>
      <c r="K58" s="160"/>
      <c r="L58" s="160"/>
      <c r="M58" s="160">
        <f>'将来負担比率（分子）の構造'!L$50</f>
        <v>2182</v>
      </c>
      <c r="N58" s="160"/>
      <c r="O58" s="160"/>
      <c r="P58" s="160">
        <f>'将来負担比率（分子）の構造'!M$50</f>
        <v>2312</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27</v>
      </c>
      <c r="C61" s="160"/>
      <c r="D61" s="160"/>
      <c r="E61" s="160">
        <f>'将来負担比率（分子）の構造'!J$46</f>
        <v>24</v>
      </c>
      <c r="F61" s="160"/>
      <c r="G61" s="160"/>
      <c r="H61" s="160">
        <f>'将来負担比率（分子）の構造'!K$46</f>
        <v>20</v>
      </c>
      <c r="I61" s="160"/>
      <c r="J61" s="160"/>
      <c r="K61" s="160">
        <f>'将来負担比率（分子）の構造'!L$46</f>
        <v>17</v>
      </c>
      <c r="L61" s="160"/>
      <c r="M61" s="160"/>
      <c r="N61" s="160">
        <f>'将来負担比率（分子）の構造'!M$46</f>
        <v>14</v>
      </c>
      <c r="O61" s="160"/>
      <c r="P61" s="160"/>
    </row>
    <row r="62" spans="1:16">
      <c r="A62" s="160" t="s">
        <v>29</v>
      </c>
      <c r="B62" s="160">
        <f>'将来負担比率（分子）の構造'!I$45</f>
        <v>1295</v>
      </c>
      <c r="C62" s="160"/>
      <c r="D62" s="160"/>
      <c r="E62" s="160">
        <f>'将来負担比率（分子）の構造'!J$45</f>
        <v>1236</v>
      </c>
      <c r="F62" s="160"/>
      <c r="G62" s="160"/>
      <c r="H62" s="160">
        <f>'将来負担比率（分子）の構造'!K$45</f>
        <v>1146</v>
      </c>
      <c r="I62" s="160"/>
      <c r="J62" s="160"/>
      <c r="K62" s="160">
        <f>'将来負担比率（分子）の構造'!L$45</f>
        <v>1123</v>
      </c>
      <c r="L62" s="160"/>
      <c r="M62" s="160"/>
      <c r="N62" s="160">
        <f>'将来負担比率（分子）の構造'!M$45</f>
        <v>1077</v>
      </c>
      <c r="O62" s="160"/>
      <c r="P62" s="160"/>
    </row>
    <row r="63" spans="1:16">
      <c r="A63" s="160" t="s">
        <v>28</v>
      </c>
      <c r="B63" s="160">
        <f>'将来負担比率（分子）の構造'!I$44</f>
        <v>1174</v>
      </c>
      <c r="C63" s="160"/>
      <c r="D63" s="160"/>
      <c r="E63" s="160">
        <f>'将来負担比率（分子）の構造'!J$44</f>
        <v>1104</v>
      </c>
      <c r="F63" s="160"/>
      <c r="G63" s="160"/>
      <c r="H63" s="160">
        <f>'将来負担比率（分子）の構造'!K$44</f>
        <v>1340</v>
      </c>
      <c r="I63" s="160"/>
      <c r="J63" s="160"/>
      <c r="K63" s="160">
        <f>'将来負担比率（分子）の構造'!L$44</f>
        <v>1263</v>
      </c>
      <c r="L63" s="160"/>
      <c r="M63" s="160"/>
      <c r="N63" s="160">
        <f>'将来負担比率（分子）の構造'!M$44</f>
        <v>1178</v>
      </c>
      <c r="O63" s="160"/>
      <c r="P63" s="160"/>
    </row>
    <row r="64" spans="1:16">
      <c r="A64" s="160" t="s">
        <v>27</v>
      </c>
      <c r="B64" s="160">
        <f>'将来負担比率（分子）の構造'!I$43</f>
        <v>542</v>
      </c>
      <c r="C64" s="160"/>
      <c r="D64" s="160"/>
      <c r="E64" s="160">
        <f>'将来負担比率（分子）の構造'!J$43</f>
        <v>577</v>
      </c>
      <c r="F64" s="160"/>
      <c r="G64" s="160"/>
      <c r="H64" s="160">
        <f>'将来負担比率（分子）の構造'!K$43</f>
        <v>595</v>
      </c>
      <c r="I64" s="160"/>
      <c r="J64" s="160"/>
      <c r="K64" s="160">
        <f>'将来負担比率（分子）の構造'!L$43</f>
        <v>644</v>
      </c>
      <c r="L64" s="160"/>
      <c r="M64" s="160"/>
      <c r="N64" s="160">
        <f>'将来負担比率（分子）の構造'!M$43</f>
        <v>637</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6440</v>
      </c>
      <c r="C66" s="160"/>
      <c r="D66" s="160"/>
      <c r="E66" s="160">
        <f>'将来負担比率（分子）の構造'!J$41</f>
        <v>6700</v>
      </c>
      <c r="F66" s="160"/>
      <c r="G66" s="160"/>
      <c r="H66" s="160">
        <f>'将来負担比率（分子）の構造'!K$41</f>
        <v>6564</v>
      </c>
      <c r="I66" s="160"/>
      <c r="J66" s="160"/>
      <c r="K66" s="160">
        <f>'将来負担比率（分子）の構造'!L$41</f>
        <v>6498</v>
      </c>
      <c r="L66" s="160"/>
      <c r="M66" s="160"/>
      <c r="N66" s="160">
        <f>'将来負担比率（分子）の構造'!M$41</f>
        <v>6489</v>
      </c>
      <c r="O66" s="160"/>
      <c r="P66" s="160"/>
    </row>
    <row r="67" spans="1:16">
      <c r="A67" s="160" t="s">
        <v>69</v>
      </c>
      <c r="B67" s="160" t="e">
        <f>NA()</f>
        <v>#N/A</v>
      </c>
      <c r="C67" s="160">
        <f>IF(ISNUMBER('将来負担比率（分子）の構造'!I$53), IF('将来負担比率（分子）の構造'!I$53 &lt; 0, 0, '将来負担比率（分子）の構造'!I$53), NA())</f>
        <v>1468</v>
      </c>
      <c r="D67" s="160" t="e">
        <f>NA()</f>
        <v>#N/A</v>
      </c>
      <c r="E67" s="160" t="e">
        <f>NA()</f>
        <v>#N/A</v>
      </c>
      <c r="F67" s="160">
        <f>IF(ISNUMBER('将来負担比率（分子）の構造'!J$53), IF('将来負担比率（分子）の構造'!J$53 &lt; 0, 0, '将来負担比率（分子）の構造'!J$53), NA())</f>
        <v>1668</v>
      </c>
      <c r="G67" s="160" t="e">
        <f>NA()</f>
        <v>#N/A</v>
      </c>
      <c r="H67" s="160" t="e">
        <f>NA()</f>
        <v>#N/A</v>
      </c>
      <c r="I67" s="160">
        <f>IF(ISNUMBER('将来負担比率（分子）の構造'!K$53), IF('将来負担比率（分子）の構造'!K$53 &lt; 0, 0, '将来負担比率（分子）の構造'!K$53), NA())</f>
        <v>1820</v>
      </c>
      <c r="J67" s="160" t="e">
        <f>NA()</f>
        <v>#N/A</v>
      </c>
      <c r="K67" s="160" t="e">
        <f>NA()</f>
        <v>#N/A</v>
      </c>
      <c r="L67" s="160">
        <f>IF(ISNUMBER('将来負担比率（分子）の構造'!L$53), IF('将来負担比率（分子）の構造'!L$53 &lt; 0, 0, '将来負担比率（分子）の構造'!L$53), NA())</f>
        <v>1594</v>
      </c>
      <c r="M67" s="160" t="e">
        <f>NA()</f>
        <v>#N/A</v>
      </c>
      <c r="N67" s="160" t="e">
        <f>NA()</f>
        <v>#N/A</v>
      </c>
      <c r="O67" s="160">
        <f>IF(ISNUMBER('将来負担比率（分子）の構造'!M$53), IF('将来負担比率（分子）の構造'!M$53 &lt; 0, 0, '将来負担比率（分子）の構造'!M$53), NA())</f>
        <v>1231</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835</v>
      </c>
      <c r="C72" s="164">
        <f>基金残高に係る経年分析!G55</f>
        <v>948</v>
      </c>
      <c r="D72" s="164">
        <f>基金残高に係る経年分析!H55</f>
        <v>1060</v>
      </c>
    </row>
    <row r="73" spans="1:16">
      <c r="A73" s="163" t="s">
        <v>72</v>
      </c>
      <c r="B73" s="164">
        <f>基金残高に係る経年分析!F56</f>
        <v>423</v>
      </c>
      <c r="C73" s="164">
        <f>基金残高に係る経年分析!G56</f>
        <v>423</v>
      </c>
      <c r="D73" s="164">
        <f>基金残高に係る経年分析!H56</f>
        <v>423</v>
      </c>
    </row>
    <row r="74" spans="1:16">
      <c r="A74" s="163" t="s">
        <v>73</v>
      </c>
      <c r="B74" s="164">
        <f>基金残高に係る経年分析!F57</f>
        <v>654</v>
      </c>
      <c r="C74" s="164">
        <f>基金残高に係る経年分析!G57</f>
        <v>654</v>
      </c>
      <c r="D74" s="164">
        <f>基金残高に係る経年分析!H57</f>
        <v>654</v>
      </c>
    </row>
  </sheetData>
  <sheetProtection algorithmName="SHA-512" hashValue="7NSYRyZM4eH0AcNM3ruXiBC7lGsDAL65cDCdD77VTtTAR4yRfwuGDvhgU6Sor4UuChmJ6bztAAPPalNyKRMVWA==" saltValue="OXzLKjYpxC1IgMTqmL5Zc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214</v>
      </c>
      <c r="DI1" s="736"/>
      <c r="DJ1" s="736"/>
      <c r="DK1" s="736"/>
      <c r="DL1" s="736"/>
      <c r="DM1" s="736"/>
      <c r="DN1" s="737"/>
      <c r="DO1" s="205"/>
      <c r="DP1" s="735" t="s">
        <v>215</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216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217</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218</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219</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220</v>
      </c>
      <c r="S4" s="678"/>
      <c r="T4" s="678"/>
      <c r="U4" s="678"/>
      <c r="V4" s="678"/>
      <c r="W4" s="678"/>
      <c r="X4" s="678"/>
      <c r="Y4" s="679"/>
      <c r="Z4" s="677" t="s">
        <v>221</v>
      </c>
      <c r="AA4" s="678"/>
      <c r="AB4" s="678"/>
      <c r="AC4" s="679"/>
      <c r="AD4" s="677" t="s">
        <v>222</v>
      </c>
      <c r="AE4" s="678"/>
      <c r="AF4" s="678"/>
      <c r="AG4" s="678"/>
      <c r="AH4" s="678"/>
      <c r="AI4" s="678"/>
      <c r="AJ4" s="678"/>
      <c r="AK4" s="679"/>
      <c r="AL4" s="677" t="s">
        <v>221</v>
      </c>
      <c r="AM4" s="678"/>
      <c r="AN4" s="678"/>
      <c r="AO4" s="679"/>
      <c r="AP4" s="738" t="s">
        <v>223</v>
      </c>
      <c r="AQ4" s="738"/>
      <c r="AR4" s="738"/>
      <c r="AS4" s="738"/>
      <c r="AT4" s="738"/>
      <c r="AU4" s="738"/>
      <c r="AV4" s="738"/>
      <c r="AW4" s="738"/>
      <c r="AX4" s="738"/>
      <c r="AY4" s="738"/>
      <c r="AZ4" s="738"/>
      <c r="BA4" s="738"/>
      <c r="BB4" s="738"/>
      <c r="BC4" s="738"/>
      <c r="BD4" s="738"/>
      <c r="BE4" s="738"/>
      <c r="BF4" s="738"/>
      <c r="BG4" s="738" t="s">
        <v>224</v>
      </c>
      <c r="BH4" s="738"/>
      <c r="BI4" s="738"/>
      <c r="BJ4" s="738"/>
      <c r="BK4" s="738"/>
      <c r="BL4" s="738"/>
      <c r="BM4" s="738"/>
      <c r="BN4" s="738"/>
      <c r="BO4" s="738" t="s">
        <v>221</v>
      </c>
      <c r="BP4" s="738"/>
      <c r="BQ4" s="738"/>
      <c r="BR4" s="738"/>
      <c r="BS4" s="738" t="s">
        <v>225</v>
      </c>
      <c r="BT4" s="738"/>
      <c r="BU4" s="738"/>
      <c r="BV4" s="738"/>
      <c r="BW4" s="738"/>
      <c r="BX4" s="738"/>
      <c r="BY4" s="738"/>
      <c r="BZ4" s="738"/>
      <c r="CA4" s="738"/>
      <c r="CB4" s="738"/>
      <c r="CD4" s="720" t="s">
        <v>226</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227</v>
      </c>
      <c r="C5" s="703"/>
      <c r="D5" s="703"/>
      <c r="E5" s="703"/>
      <c r="F5" s="703"/>
      <c r="G5" s="703"/>
      <c r="H5" s="703"/>
      <c r="I5" s="703"/>
      <c r="J5" s="703"/>
      <c r="K5" s="703"/>
      <c r="L5" s="703"/>
      <c r="M5" s="703"/>
      <c r="N5" s="703"/>
      <c r="O5" s="703"/>
      <c r="P5" s="703"/>
      <c r="Q5" s="704"/>
      <c r="R5" s="668">
        <v>787392</v>
      </c>
      <c r="S5" s="669"/>
      <c r="T5" s="669"/>
      <c r="U5" s="669"/>
      <c r="V5" s="669"/>
      <c r="W5" s="669"/>
      <c r="X5" s="669"/>
      <c r="Y5" s="715"/>
      <c r="Z5" s="733">
        <v>13.6</v>
      </c>
      <c r="AA5" s="733"/>
      <c r="AB5" s="733"/>
      <c r="AC5" s="733"/>
      <c r="AD5" s="734">
        <v>787392</v>
      </c>
      <c r="AE5" s="734"/>
      <c r="AF5" s="734"/>
      <c r="AG5" s="734"/>
      <c r="AH5" s="734"/>
      <c r="AI5" s="734"/>
      <c r="AJ5" s="734"/>
      <c r="AK5" s="734"/>
      <c r="AL5" s="716">
        <v>24.9</v>
      </c>
      <c r="AM5" s="685"/>
      <c r="AN5" s="685"/>
      <c r="AO5" s="717"/>
      <c r="AP5" s="702" t="s">
        <v>228</v>
      </c>
      <c r="AQ5" s="703"/>
      <c r="AR5" s="703"/>
      <c r="AS5" s="703"/>
      <c r="AT5" s="703"/>
      <c r="AU5" s="703"/>
      <c r="AV5" s="703"/>
      <c r="AW5" s="703"/>
      <c r="AX5" s="703"/>
      <c r="AY5" s="703"/>
      <c r="AZ5" s="703"/>
      <c r="BA5" s="703"/>
      <c r="BB5" s="703"/>
      <c r="BC5" s="703"/>
      <c r="BD5" s="703"/>
      <c r="BE5" s="703"/>
      <c r="BF5" s="704"/>
      <c r="BG5" s="603">
        <v>787392</v>
      </c>
      <c r="BH5" s="606"/>
      <c r="BI5" s="606"/>
      <c r="BJ5" s="606"/>
      <c r="BK5" s="606"/>
      <c r="BL5" s="606"/>
      <c r="BM5" s="606"/>
      <c r="BN5" s="607"/>
      <c r="BO5" s="665">
        <v>100</v>
      </c>
      <c r="BP5" s="665"/>
      <c r="BQ5" s="665"/>
      <c r="BR5" s="665"/>
      <c r="BS5" s="666" t="s">
        <v>132</v>
      </c>
      <c r="BT5" s="666"/>
      <c r="BU5" s="666"/>
      <c r="BV5" s="666"/>
      <c r="BW5" s="666"/>
      <c r="BX5" s="666"/>
      <c r="BY5" s="666"/>
      <c r="BZ5" s="666"/>
      <c r="CA5" s="666"/>
      <c r="CB5" s="707"/>
      <c r="CD5" s="720" t="s">
        <v>223</v>
      </c>
      <c r="CE5" s="721"/>
      <c r="CF5" s="721"/>
      <c r="CG5" s="721"/>
      <c r="CH5" s="721"/>
      <c r="CI5" s="721"/>
      <c r="CJ5" s="721"/>
      <c r="CK5" s="721"/>
      <c r="CL5" s="721"/>
      <c r="CM5" s="721"/>
      <c r="CN5" s="721"/>
      <c r="CO5" s="721"/>
      <c r="CP5" s="721"/>
      <c r="CQ5" s="722"/>
      <c r="CR5" s="720" t="s">
        <v>229</v>
      </c>
      <c r="CS5" s="721"/>
      <c r="CT5" s="721"/>
      <c r="CU5" s="721"/>
      <c r="CV5" s="721"/>
      <c r="CW5" s="721"/>
      <c r="CX5" s="721"/>
      <c r="CY5" s="722"/>
      <c r="CZ5" s="720" t="s">
        <v>221</v>
      </c>
      <c r="DA5" s="721"/>
      <c r="DB5" s="721"/>
      <c r="DC5" s="722"/>
      <c r="DD5" s="720" t="s">
        <v>230</v>
      </c>
      <c r="DE5" s="721"/>
      <c r="DF5" s="721"/>
      <c r="DG5" s="721"/>
      <c r="DH5" s="721"/>
      <c r="DI5" s="721"/>
      <c r="DJ5" s="721"/>
      <c r="DK5" s="721"/>
      <c r="DL5" s="721"/>
      <c r="DM5" s="721"/>
      <c r="DN5" s="721"/>
      <c r="DO5" s="721"/>
      <c r="DP5" s="722"/>
      <c r="DQ5" s="720" t="s">
        <v>231</v>
      </c>
      <c r="DR5" s="721"/>
      <c r="DS5" s="721"/>
      <c r="DT5" s="721"/>
      <c r="DU5" s="721"/>
      <c r="DV5" s="721"/>
      <c r="DW5" s="721"/>
      <c r="DX5" s="721"/>
      <c r="DY5" s="721"/>
      <c r="DZ5" s="721"/>
      <c r="EA5" s="721"/>
      <c r="EB5" s="721"/>
      <c r="EC5" s="722"/>
    </row>
    <row r="6" spans="2:143" ht="11.25" customHeight="1">
      <c r="B6" s="600" t="s">
        <v>232</v>
      </c>
      <c r="C6" s="601"/>
      <c r="D6" s="601"/>
      <c r="E6" s="601"/>
      <c r="F6" s="601"/>
      <c r="G6" s="601"/>
      <c r="H6" s="601"/>
      <c r="I6" s="601"/>
      <c r="J6" s="601"/>
      <c r="K6" s="601"/>
      <c r="L6" s="601"/>
      <c r="M6" s="601"/>
      <c r="N6" s="601"/>
      <c r="O6" s="601"/>
      <c r="P6" s="601"/>
      <c r="Q6" s="602"/>
      <c r="R6" s="603">
        <v>56382</v>
      </c>
      <c r="S6" s="606"/>
      <c r="T6" s="606"/>
      <c r="U6" s="606"/>
      <c r="V6" s="606"/>
      <c r="W6" s="606"/>
      <c r="X6" s="606"/>
      <c r="Y6" s="607"/>
      <c r="Z6" s="665">
        <v>1</v>
      </c>
      <c r="AA6" s="665"/>
      <c r="AB6" s="665"/>
      <c r="AC6" s="665"/>
      <c r="AD6" s="666">
        <v>56382</v>
      </c>
      <c r="AE6" s="666"/>
      <c r="AF6" s="666"/>
      <c r="AG6" s="666"/>
      <c r="AH6" s="666"/>
      <c r="AI6" s="666"/>
      <c r="AJ6" s="666"/>
      <c r="AK6" s="666"/>
      <c r="AL6" s="608">
        <v>1.8</v>
      </c>
      <c r="AM6" s="609"/>
      <c r="AN6" s="609"/>
      <c r="AO6" s="667"/>
      <c r="AP6" s="600" t="s">
        <v>233</v>
      </c>
      <c r="AQ6" s="601"/>
      <c r="AR6" s="601"/>
      <c r="AS6" s="601"/>
      <c r="AT6" s="601"/>
      <c r="AU6" s="601"/>
      <c r="AV6" s="601"/>
      <c r="AW6" s="601"/>
      <c r="AX6" s="601"/>
      <c r="AY6" s="601"/>
      <c r="AZ6" s="601"/>
      <c r="BA6" s="601"/>
      <c r="BB6" s="601"/>
      <c r="BC6" s="601"/>
      <c r="BD6" s="601"/>
      <c r="BE6" s="601"/>
      <c r="BF6" s="602"/>
      <c r="BG6" s="603">
        <v>787392</v>
      </c>
      <c r="BH6" s="606"/>
      <c r="BI6" s="606"/>
      <c r="BJ6" s="606"/>
      <c r="BK6" s="606"/>
      <c r="BL6" s="606"/>
      <c r="BM6" s="606"/>
      <c r="BN6" s="607"/>
      <c r="BO6" s="665">
        <v>100</v>
      </c>
      <c r="BP6" s="665"/>
      <c r="BQ6" s="665"/>
      <c r="BR6" s="665"/>
      <c r="BS6" s="666" t="s">
        <v>132</v>
      </c>
      <c r="BT6" s="666"/>
      <c r="BU6" s="666"/>
      <c r="BV6" s="666"/>
      <c r="BW6" s="666"/>
      <c r="BX6" s="666"/>
      <c r="BY6" s="666"/>
      <c r="BZ6" s="666"/>
      <c r="CA6" s="666"/>
      <c r="CB6" s="707"/>
      <c r="CD6" s="674" t="s">
        <v>234</v>
      </c>
      <c r="CE6" s="675"/>
      <c r="CF6" s="675"/>
      <c r="CG6" s="675"/>
      <c r="CH6" s="675"/>
      <c r="CI6" s="675"/>
      <c r="CJ6" s="675"/>
      <c r="CK6" s="675"/>
      <c r="CL6" s="675"/>
      <c r="CM6" s="675"/>
      <c r="CN6" s="675"/>
      <c r="CO6" s="675"/>
      <c r="CP6" s="675"/>
      <c r="CQ6" s="676"/>
      <c r="CR6" s="603">
        <v>71623</v>
      </c>
      <c r="CS6" s="606"/>
      <c r="CT6" s="606"/>
      <c r="CU6" s="606"/>
      <c r="CV6" s="606"/>
      <c r="CW6" s="606"/>
      <c r="CX6" s="606"/>
      <c r="CY6" s="607"/>
      <c r="CZ6" s="716">
        <v>1.2</v>
      </c>
      <c r="DA6" s="685"/>
      <c r="DB6" s="685"/>
      <c r="DC6" s="719"/>
      <c r="DD6" s="611" t="s">
        <v>132</v>
      </c>
      <c r="DE6" s="606"/>
      <c r="DF6" s="606"/>
      <c r="DG6" s="606"/>
      <c r="DH6" s="606"/>
      <c r="DI6" s="606"/>
      <c r="DJ6" s="606"/>
      <c r="DK6" s="606"/>
      <c r="DL6" s="606"/>
      <c r="DM6" s="606"/>
      <c r="DN6" s="606"/>
      <c r="DO6" s="606"/>
      <c r="DP6" s="607"/>
      <c r="DQ6" s="611">
        <v>71623</v>
      </c>
      <c r="DR6" s="606"/>
      <c r="DS6" s="606"/>
      <c r="DT6" s="606"/>
      <c r="DU6" s="606"/>
      <c r="DV6" s="606"/>
      <c r="DW6" s="606"/>
      <c r="DX6" s="606"/>
      <c r="DY6" s="606"/>
      <c r="DZ6" s="606"/>
      <c r="EA6" s="606"/>
      <c r="EB6" s="606"/>
      <c r="EC6" s="646"/>
    </row>
    <row r="7" spans="2:143" ht="11.25" customHeight="1">
      <c r="B7" s="600" t="s">
        <v>235</v>
      </c>
      <c r="C7" s="601"/>
      <c r="D7" s="601"/>
      <c r="E7" s="601"/>
      <c r="F7" s="601"/>
      <c r="G7" s="601"/>
      <c r="H7" s="601"/>
      <c r="I7" s="601"/>
      <c r="J7" s="601"/>
      <c r="K7" s="601"/>
      <c r="L7" s="601"/>
      <c r="M7" s="601"/>
      <c r="N7" s="601"/>
      <c r="O7" s="601"/>
      <c r="P7" s="601"/>
      <c r="Q7" s="602"/>
      <c r="R7" s="603">
        <v>926</v>
      </c>
      <c r="S7" s="606"/>
      <c r="T7" s="606"/>
      <c r="U7" s="606"/>
      <c r="V7" s="606"/>
      <c r="W7" s="606"/>
      <c r="X7" s="606"/>
      <c r="Y7" s="607"/>
      <c r="Z7" s="665">
        <v>0</v>
      </c>
      <c r="AA7" s="665"/>
      <c r="AB7" s="665"/>
      <c r="AC7" s="665"/>
      <c r="AD7" s="666">
        <v>926</v>
      </c>
      <c r="AE7" s="666"/>
      <c r="AF7" s="666"/>
      <c r="AG7" s="666"/>
      <c r="AH7" s="666"/>
      <c r="AI7" s="666"/>
      <c r="AJ7" s="666"/>
      <c r="AK7" s="666"/>
      <c r="AL7" s="608">
        <v>0</v>
      </c>
      <c r="AM7" s="609"/>
      <c r="AN7" s="609"/>
      <c r="AO7" s="667"/>
      <c r="AP7" s="600" t="s">
        <v>236</v>
      </c>
      <c r="AQ7" s="601"/>
      <c r="AR7" s="601"/>
      <c r="AS7" s="601"/>
      <c r="AT7" s="601"/>
      <c r="AU7" s="601"/>
      <c r="AV7" s="601"/>
      <c r="AW7" s="601"/>
      <c r="AX7" s="601"/>
      <c r="AY7" s="601"/>
      <c r="AZ7" s="601"/>
      <c r="BA7" s="601"/>
      <c r="BB7" s="601"/>
      <c r="BC7" s="601"/>
      <c r="BD7" s="601"/>
      <c r="BE7" s="601"/>
      <c r="BF7" s="602"/>
      <c r="BG7" s="603">
        <v>230073</v>
      </c>
      <c r="BH7" s="606"/>
      <c r="BI7" s="606"/>
      <c r="BJ7" s="606"/>
      <c r="BK7" s="606"/>
      <c r="BL7" s="606"/>
      <c r="BM7" s="606"/>
      <c r="BN7" s="607"/>
      <c r="BO7" s="665">
        <v>29.2</v>
      </c>
      <c r="BP7" s="665"/>
      <c r="BQ7" s="665"/>
      <c r="BR7" s="665"/>
      <c r="BS7" s="666" t="s">
        <v>237</v>
      </c>
      <c r="BT7" s="666"/>
      <c r="BU7" s="666"/>
      <c r="BV7" s="666"/>
      <c r="BW7" s="666"/>
      <c r="BX7" s="666"/>
      <c r="BY7" s="666"/>
      <c r="BZ7" s="666"/>
      <c r="CA7" s="666"/>
      <c r="CB7" s="707"/>
      <c r="CD7" s="647" t="s">
        <v>238</v>
      </c>
      <c r="CE7" s="644"/>
      <c r="CF7" s="644"/>
      <c r="CG7" s="644"/>
      <c r="CH7" s="644"/>
      <c r="CI7" s="644"/>
      <c r="CJ7" s="644"/>
      <c r="CK7" s="644"/>
      <c r="CL7" s="644"/>
      <c r="CM7" s="644"/>
      <c r="CN7" s="644"/>
      <c r="CO7" s="644"/>
      <c r="CP7" s="644"/>
      <c r="CQ7" s="645"/>
      <c r="CR7" s="603">
        <v>1231675</v>
      </c>
      <c r="CS7" s="606"/>
      <c r="CT7" s="606"/>
      <c r="CU7" s="606"/>
      <c r="CV7" s="606"/>
      <c r="CW7" s="606"/>
      <c r="CX7" s="606"/>
      <c r="CY7" s="607"/>
      <c r="CZ7" s="665">
        <v>21.5</v>
      </c>
      <c r="DA7" s="665"/>
      <c r="DB7" s="665"/>
      <c r="DC7" s="665"/>
      <c r="DD7" s="611">
        <v>162336</v>
      </c>
      <c r="DE7" s="606"/>
      <c r="DF7" s="606"/>
      <c r="DG7" s="606"/>
      <c r="DH7" s="606"/>
      <c r="DI7" s="606"/>
      <c r="DJ7" s="606"/>
      <c r="DK7" s="606"/>
      <c r="DL7" s="606"/>
      <c r="DM7" s="606"/>
      <c r="DN7" s="606"/>
      <c r="DO7" s="606"/>
      <c r="DP7" s="607"/>
      <c r="DQ7" s="611">
        <v>1033125</v>
      </c>
      <c r="DR7" s="606"/>
      <c r="DS7" s="606"/>
      <c r="DT7" s="606"/>
      <c r="DU7" s="606"/>
      <c r="DV7" s="606"/>
      <c r="DW7" s="606"/>
      <c r="DX7" s="606"/>
      <c r="DY7" s="606"/>
      <c r="DZ7" s="606"/>
      <c r="EA7" s="606"/>
      <c r="EB7" s="606"/>
      <c r="EC7" s="646"/>
    </row>
    <row r="8" spans="2:143" ht="11.25" customHeight="1">
      <c r="B8" s="600" t="s">
        <v>239</v>
      </c>
      <c r="C8" s="601"/>
      <c r="D8" s="601"/>
      <c r="E8" s="601"/>
      <c r="F8" s="601"/>
      <c r="G8" s="601"/>
      <c r="H8" s="601"/>
      <c r="I8" s="601"/>
      <c r="J8" s="601"/>
      <c r="K8" s="601"/>
      <c r="L8" s="601"/>
      <c r="M8" s="601"/>
      <c r="N8" s="601"/>
      <c r="O8" s="601"/>
      <c r="P8" s="601"/>
      <c r="Q8" s="602"/>
      <c r="R8" s="603">
        <v>1122</v>
      </c>
      <c r="S8" s="606"/>
      <c r="T8" s="606"/>
      <c r="U8" s="606"/>
      <c r="V8" s="606"/>
      <c r="W8" s="606"/>
      <c r="X8" s="606"/>
      <c r="Y8" s="607"/>
      <c r="Z8" s="665">
        <v>0</v>
      </c>
      <c r="AA8" s="665"/>
      <c r="AB8" s="665"/>
      <c r="AC8" s="665"/>
      <c r="AD8" s="666">
        <v>1122</v>
      </c>
      <c r="AE8" s="666"/>
      <c r="AF8" s="666"/>
      <c r="AG8" s="666"/>
      <c r="AH8" s="666"/>
      <c r="AI8" s="666"/>
      <c r="AJ8" s="666"/>
      <c r="AK8" s="666"/>
      <c r="AL8" s="608">
        <v>0</v>
      </c>
      <c r="AM8" s="609"/>
      <c r="AN8" s="609"/>
      <c r="AO8" s="667"/>
      <c r="AP8" s="600" t="s">
        <v>240</v>
      </c>
      <c r="AQ8" s="601"/>
      <c r="AR8" s="601"/>
      <c r="AS8" s="601"/>
      <c r="AT8" s="601"/>
      <c r="AU8" s="601"/>
      <c r="AV8" s="601"/>
      <c r="AW8" s="601"/>
      <c r="AX8" s="601"/>
      <c r="AY8" s="601"/>
      <c r="AZ8" s="601"/>
      <c r="BA8" s="601"/>
      <c r="BB8" s="601"/>
      <c r="BC8" s="601"/>
      <c r="BD8" s="601"/>
      <c r="BE8" s="601"/>
      <c r="BF8" s="602"/>
      <c r="BG8" s="603">
        <v>8073</v>
      </c>
      <c r="BH8" s="606"/>
      <c r="BI8" s="606"/>
      <c r="BJ8" s="606"/>
      <c r="BK8" s="606"/>
      <c r="BL8" s="606"/>
      <c r="BM8" s="606"/>
      <c r="BN8" s="607"/>
      <c r="BO8" s="665">
        <v>1</v>
      </c>
      <c r="BP8" s="665"/>
      <c r="BQ8" s="665"/>
      <c r="BR8" s="665"/>
      <c r="BS8" s="611" t="s">
        <v>132</v>
      </c>
      <c r="BT8" s="606"/>
      <c r="BU8" s="606"/>
      <c r="BV8" s="606"/>
      <c r="BW8" s="606"/>
      <c r="BX8" s="606"/>
      <c r="BY8" s="606"/>
      <c r="BZ8" s="606"/>
      <c r="CA8" s="606"/>
      <c r="CB8" s="646"/>
      <c r="CD8" s="647" t="s">
        <v>241</v>
      </c>
      <c r="CE8" s="644"/>
      <c r="CF8" s="644"/>
      <c r="CG8" s="644"/>
      <c r="CH8" s="644"/>
      <c r="CI8" s="644"/>
      <c r="CJ8" s="644"/>
      <c r="CK8" s="644"/>
      <c r="CL8" s="644"/>
      <c r="CM8" s="644"/>
      <c r="CN8" s="644"/>
      <c r="CO8" s="644"/>
      <c r="CP8" s="644"/>
      <c r="CQ8" s="645"/>
      <c r="CR8" s="603">
        <v>1055615</v>
      </c>
      <c r="CS8" s="606"/>
      <c r="CT8" s="606"/>
      <c r="CU8" s="606"/>
      <c r="CV8" s="606"/>
      <c r="CW8" s="606"/>
      <c r="CX8" s="606"/>
      <c r="CY8" s="607"/>
      <c r="CZ8" s="665">
        <v>18.399999999999999</v>
      </c>
      <c r="DA8" s="665"/>
      <c r="DB8" s="665"/>
      <c r="DC8" s="665"/>
      <c r="DD8" s="611">
        <v>6358</v>
      </c>
      <c r="DE8" s="606"/>
      <c r="DF8" s="606"/>
      <c r="DG8" s="606"/>
      <c r="DH8" s="606"/>
      <c r="DI8" s="606"/>
      <c r="DJ8" s="606"/>
      <c r="DK8" s="606"/>
      <c r="DL8" s="606"/>
      <c r="DM8" s="606"/>
      <c r="DN8" s="606"/>
      <c r="DO8" s="606"/>
      <c r="DP8" s="607"/>
      <c r="DQ8" s="611">
        <v>628165</v>
      </c>
      <c r="DR8" s="606"/>
      <c r="DS8" s="606"/>
      <c r="DT8" s="606"/>
      <c r="DU8" s="606"/>
      <c r="DV8" s="606"/>
      <c r="DW8" s="606"/>
      <c r="DX8" s="606"/>
      <c r="DY8" s="606"/>
      <c r="DZ8" s="606"/>
      <c r="EA8" s="606"/>
      <c r="EB8" s="606"/>
      <c r="EC8" s="646"/>
    </row>
    <row r="9" spans="2:143" ht="11.25" customHeight="1">
      <c r="B9" s="600" t="s">
        <v>242</v>
      </c>
      <c r="C9" s="601"/>
      <c r="D9" s="601"/>
      <c r="E9" s="601"/>
      <c r="F9" s="601"/>
      <c r="G9" s="601"/>
      <c r="H9" s="601"/>
      <c r="I9" s="601"/>
      <c r="J9" s="601"/>
      <c r="K9" s="601"/>
      <c r="L9" s="601"/>
      <c r="M9" s="601"/>
      <c r="N9" s="601"/>
      <c r="O9" s="601"/>
      <c r="P9" s="601"/>
      <c r="Q9" s="602"/>
      <c r="R9" s="603">
        <v>1108</v>
      </c>
      <c r="S9" s="606"/>
      <c r="T9" s="606"/>
      <c r="U9" s="606"/>
      <c r="V9" s="606"/>
      <c r="W9" s="606"/>
      <c r="X9" s="606"/>
      <c r="Y9" s="607"/>
      <c r="Z9" s="665">
        <v>0</v>
      </c>
      <c r="AA9" s="665"/>
      <c r="AB9" s="665"/>
      <c r="AC9" s="665"/>
      <c r="AD9" s="666">
        <v>1108</v>
      </c>
      <c r="AE9" s="666"/>
      <c r="AF9" s="666"/>
      <c r="AG9" s="666"/>
      <c r="AH9" s="666"/>
      <c r="AI9" s="666"/>
      <c r="AJ9" s="666"/>
      <c r="AK9" s="666"/>
      <c r="AL9" s="608">
        <v>0</v>
      </c>
      <c r="AM9" s="609"/>
      <c r="AN9" s="609"/>
      <c r="AO9" s="667"/>
      <c r="AP9" s="600" t="s">
        <v>243</v>
      </c>
      <c r="AQ9" s="601"/>
      <c r="AR9" s="601"/>
      <c r="AS9" s="601"/>
      <c r="AT9" s="601"/>
      <c r="AU9" s="601"/>
      <c r="AV9" s="601"/>
      <c r="AW9" s="601"/>
      <c r="AX9" s="601"/>
      <c r="AY9" s="601"/>
      <c r="AZ9" s="601"/>
      <c r="BA9" s="601"/>
      <c r="BB9" s="601"/>
      <c r="BC9" s="601"/>
      <c r="BD9" s="601"/>
      <c r="BE9" s="601"/>
      <c r="BF9" s="602"/>
      <c r="BG9" s="603">
        <v>179025</v>
      </c>
      <c r="BH9" s="606"/>
      <c r="BI9" s="606"/>
      <c r="BJ9" s="606"/>
      <c r="BK9" s="606"/>
      <c r="BL9" s="606"/>
      <c r="BM9" s="606"/>
      <c r="BN9" s="607"/>
      <c r="BO9" s="665">
        <v>22.7</v>
      </c>
      <c r="BP9" s="665"/>
      <c r="BQ9" s="665"/>
      <c r="BR9" s="665"/>
      <c r="BS9" s="611" t="s">
        <v>237</v>
      </c>
      <c r="BT9" s="606"/>
      <c r="BU9" s="606"/>
      <c r="BV9" s="606"/>
      <c r="BW9" s="606"/>
      <c r="BX9" s="606"/>
      <c r="BY9" s="606"/>
      <c r="BZ9" s="606"/>
      <c r="CA9" s="606"/>
      <c r="CB9" s="646"/>
      <c r="CD9" s="647" t="s">
        <v>244</v>
      </c>
      <c r="CE9" s="644"/>
      <c r="CF9" s="644"/>
      <c r="CG9" s="644"/>
      <c r="CH9" s="644"/>
      <c r="CI9" s="644"/>
      <c r="CJ9" s="644"/>
      <c r="CK9" s="644"/>
      <c r="CL9" s="644"/>
      <c r="CM9" s="644"/>
      <c r="CN9" s="644"/>
      <c r="CO9" s="644"/>
      <c r="CP9" s="644"/>
      <c r="CQ9" s="645"/>
      <c r="CR9" s="603">
        <v>588568</v>
      </c>
      <c r="CS9" s="606"/>
      <c r="CT9" s="606"/>
      <c r="CU9" s="606"/>
      <c r="CV9" s="606"/>
      <c r="CW9" s="606"/>
      <c r="CX9" s="606"/>
      <c r="CY9" s="607"/>
      <c r="CZ9" s="665">
        <v>10.3</v>
      </c>
      <c r="DA9" s="665"/>
      <c r="DB9" s="665"/>
      <c r="DC9" s="665"/>
      <c r="DD9" s="611">
        <v>52161</v>
      </c>
      <c r="DE9" s="606"/>
      <c r="DF9" s="606"/>
      <c r="DG9" s="606"/>
      <c r="DH9" s="606"/>
      <c r="DI9" s="606"/>
      <c r="DJ9" s="606"/>
      <c r="DK9" s="606"/>
      <c r="DL9" s="606"/>
      <c r="DM9" s="606"/>
      <c r="DN9" s="606"/>
      <c r="DO9" s="606"/>
      <c r="DP9" s="607"/>
      <c r="DQ9" s="611">
        <v>504964</v>
      </c>
      <c r="DR9" s="606"/>
      <c r="DS9" s="606"/>
      <c r="DT9" s="606"/>
      <c r="DU9" s="606"/>
      <c r="DV9" s="606"/>
      <c r="DW9" s="606"/>
      <c r="DX9" s="606"/>
      <c r="DY9" s="606"/>
      <c r="DZ9" s="606"/>
      <c r="EA9" s="606"/>
      <c r="EB9" s="606"/>
      <c r="EC9" s="646"/>
    </row>
    <row r="10" spans="2:143" ht="11.25" customHeight="1">
      <c r="B10" s="600" t="s">
        <v>245</v>
      </c>
      <c r="C10" s="601"/>
      <c r="D10" s="601"/>
      <c r="E10" s="601"/>
      <c r="F10" s="601"/>
      <c r="G10" s="601"/>
      <c r="H10" s="601"/>
      <c r="I10" s="601"/>
      <c r="J10" s="601"/>
      <c r="K10" s="601"/>
      <c r="L10" s="601"/>
      <c r="M10" s="601"/>
      <c r="N10" s="601"/>
      <c r="O10" s="601"/>
      <c r="P10" s="601"/>
      <c r="Q10" s="602"/>
      <c r="R10" s="603" t="s">
        <v>132</v>
      </c>
      <c r="S10" s="606"/>
      <c r="T10" s="606"/>
      <c r="U10" s="606"/>
      <c r="V10" s="606"/>
      <c r="W10" s="606"/>
      <c r="X10" s="606"/>
      <c r="Y10" s="607"/>
      <c r="Z10" s="665" t="s">
        <v>237</v>
      </c>
      <c r="AA10" s="665"/>
      <c r="AB10" s="665"/>
      <c r="AC10" s="665"/>
      <c r="AD10" s="666" t="s">
        <v>132</v>
      </c>
      <c r="AE10" s="666"/>
      <c r="AF10" s="666"/>
      <c r="AG10" s="666"/>
      <c r="AH10" s="666"/>
      <c r="AI10" s="666"/>
      <c r="AJ10" s="666"/>
      <c r="AK10" s="666"/>
      <c r="AL10" s="608" t="s">
        <v>132</v>
      </c>
      <c r="AM10" s="609"/>
      <c r="AN10" s="609"/>
      <c r="AO10" s="667"/>
      <c r="AP10" s="600" t="s">
        <v>246</v>
      </c>
      <c r="AQ10" s="601"/>
      <c r="AR10" s="601"/>
      <c r="AS10" s="601"/>
      <c r="AT10" s="601"/>
      <c r="AU10" s="601"/>
      <c r="AV10" s="601"/>
      <c r="AW10" s="601"/>
      <c r="AX10" s="601"/>
      <c r="AY10" s="601"/>
      <c r="AZ10" s="601"/>
      <c r="BA10" s="601"/>
      <c r="BB10" s="601"/>
      <c r="BC10" s="601"/>
      <c r="BD10" s="601"/>
      <c r="BE10" s="601"/>
      <c r="BF10" s="602"/>
      <c r="BG10" s="603">
        <v>17612</v>
      </c>
      <c r="BH10" s="606"/>
      <c r="BI10" s="606"/>
      <c r="BJ10" s="606"/>
      <c r="BK10" s="606"/>
      <c r="BL10" s="606"/>
      <c r="BM10" s="606"/>
      <c r="BN10" s="607"/>
      <c r="BO10" s="665">
        <v>2.2000000000000002</v>
      </c>
      <c r="BP10" s="665"/>
      <c r="BQ10" s="665"/>
      <c r="BR10" s="665"/>
      <c r="BS10" s="611" t="s">
        <v>132</v>
      </c>
      <c r="BT10" s="606"/>
      <c r="BU10" s="606"/>
      <c r="BV10" s="606"/>
      <c r="BW10" s="606"/>
      <c r="BX10" s="606"/>
      <c r="BY10" s="606"/>
      <c r="BZ10" s="606"/>
      <c r="CA10" s="606"/>
      <c r="CB10" s="646"/>
      <c r="CD10" s="647" t="s">
        <v>247</v>
      </c>
      <c r="CE10" s="644"/>
      <c r="CF10" s="644"/>
      <c r="CG10" s="644"/>
      <c r="CH10" s="644"/>
      <c r="CI10" s="644"/>
      <c r="CJ10" s="644"/>
      <c r="CK10" s="644"/>
      <c r="CL10" s="644"/>
      <c r="CM10" s="644"/>
      <c r="CN10" s="644"/>
      <c r="CO10" s="644"/>
      <c r="CP10" s="644"/>
      <c r="CQ10" s="645"/>
      <c r="CR10" s="603" t="s">
        <v>237</v>
      </c>
      <c r="CS10" s="606"/>
      <c r="CT10" s="606"/>
      <c r="CU10" s="606"/>
      <c r="CV10" s="606"/>
      <c r="CW10" s="606"/>
      <c r="CX10" s="606"/>
      <c r="CY10" s="607"/>
      <c r="CZ10" s="665" t="s">
        <v>132</v>
      </c>
      <c r="DA10" s="665"/>
      <c r="DB10" s="665"/>
      <c r="DC10" s="665"/>
      <c r="DD10" s="611" t="s">
        <v>132</v>
      </c>
      <c r="DE10" s="606"/>
      <c r="DF10" s="606"/>
      <c r="DG10" s="606"/>
      <c r="DH10" s="606"/>
      <c r="DI10" s="606"/>
      <c r="DJ10" s="606"/>
      <c r="DK10" s="606"/>
      <c r="DL10" s="606"/>
      <c r="DM10" s="606"/>
      <c r="DN10" s="606"/>
      <c r="DO10" s="606"/>
      <c r="DP10" s="607"/>
      <c r="DQ10" s="611" t="s">
        <v>132</v>
      </c>
      <c r="DR10" s="606"/>
      <c r="DS10" s="606"/>
      <c r="DT10" s="606"/>
      <c r="DU10" s="606"/>
      <c r="DV10" s="606"/>
      <c r="DW10" s="606"/>
      <c r="DX10" s="606"/>
      <c r="DY10" s="606"/>
      <c r="DZ10" s="606"/>
      <c r="EA10" s="606"/>
      <c r="EB10" s="606"/>
      <c r="EC10" s="646"/>
    </row>
    <row r="11" spans="2:143" ht="11.25" customHeight="1">
      <c r="B11" s="600" t="s">
        <v>248</v>
      </c>
      <c r="C11" s="601"/>
      <c r="D11" s="601"/>
      <c r="E11" s="601"/>
      <c r="F11" s="601"/>
      <c r="G11" s="601"/>
      <c r="H11" s="601"/>
      <c r="I11" s="601"/>
      <c r="J11" s="601"/>
      <c r="K11" s="601"/>
      <c r="L11" s="601"/>
      <c r="M11" s="601"/>
      <c r="N11" s="601"/>
      <c r="O11" s="601"/>
      <c r="P11" s="601"/>
      <c r="Q11" s="602"/>
      <c r="R11" s="603" t="s">
        <v>237</v>
      </c>
      <c r="S11" s="606"/>
      <c r="T11" s="606"/>
      <c r="U11" s="606"/>
      <c r="V11" s="606"/>
      <c r="W11" s="606"/>
      <c r="X11" s="606"/>
      <c r="Y11" s="607"/>
      <c r="Z11" s="665" t="s">
        <v>132</v>
      </c>
      <c r="AA11" s="665"/>
      <c r="AB11" s="665"/>
      <c r="AC11" s="665"/>
      <c r="AD11" s="666" t="s">
        <v>237</v>
      </c>
      <c r="AE11" s="666"/>
      <c r="AF11" s="666"/>
      <c r="AG11" s="666"/>
      <c r="AH11" s="666"/>
      <c r="AI11" s="666"/>
      <c r="AJ11" s="666"/>
      <c r="AK11" s="666"/>
      <c r="AL11" s="608" t="s">
        <v>237</v>
      </c>
      <c r="AM11" s="609"/>
      <c r="AN11" s="609"/>
      <c r="AO11" s="667"/>
      <c r="AP11" s="600" t="s">
        <v>249</v>
      </c>
      <c r="AQ11" s="601"/>
      <c r="AR11" s="601"/>
      <c r="AS11" s="601"/>
      <c r="AT11" s="601"/>
      <c r="AU11" s="601"/>
      <c r="AV11" s="601"/>
      <c r="AW11" s="601"/>
      <c r="AX11" s="601"/>
      <c r="AY11" s="601"/>
      <c r="AZ11" s="601"/>
      <c r="BA11" s="601"/>
      <c r="BB11" s="601"/>
      <c r="BC11" s="601"/>
      <c r="BD11" s="601"/>
      <c r="BE11" s="601"/>
      <c r="BF11" s="602"/>
      <c r="BG11" s="603">
        <v>25363</v>
      </c>
      <c r="BH11" s="606"/>
      <c r="BI11" s="606"/>
      <c r="BJ11" s="606"/>
      <c r="BK11" s="606"/>
      <c r="BL11" s="606"/>
      <c r="BM11" s="606"/>
      <c r="BN11" s="607"/>
      <c r="BO11" s="665">
        <v>3.2</v>
      </c>
      <c r="BP11" s="665"/>
      <c r="BQ11" s="665"/>
      <c r="BR11" s="665"/>
      <c r="BS11" s="611" t="s">
        <v>132</v>
      </c>
      <c r="BT11" s="606"/>
      <c r="BU11" s="606"/>
      <c r="BV11" s="606"/>
      <c r="BW11" s="606"/>
      <c r="BX11" s="606"/>
      <c r="BY11" s="606"/>
      <c r="BZ11" s="606"/>
      <c r="CA11" s="606"/>
      <c r="CB11" s="646"/>
      <c r="CD11" s="647" t="s">
        <v>250</v>
      </c>
      <c r="CE11" s="644"/>
      <c r="CF11" s="644"/>
      <c r="CG11" s="644"/>
      <c r="CH11" s="644"/>
      <c r="CI11" s="644"/>
      <c r="CJ11" s="644"/>
      <c r="CK11" s="644"/>
      <c r="CL11" s="644"/>
      <c r="CM11" s="644"/>
      <c r="CN11" s="644"/>
      <c r="CO11" s="644"/>
      <c r="CP11" s="644"/>
      <c r="CQ11" s="645"/>
      <c r="CR11" s="603">
        <v>603952</v>
      </c>
      <c r="CS11" s="606"/>
      <c r="CT11" s="606"/>
      <c r="CU11" s="606"/>
      <c r="CV11" s="606"/>
      <c r="CW11" s="606"/>
      <c r="CX11" s="606"/>
      <c r="CY11" s="607"/>
      <c r="CZ11" s="665">
        <v>10.5</v>
      </c>
      <c r="DA11" s="665"/>
      <c r="DB11" s="665"/>
      <c r="DC11" s="665"/>
      <c r="DD11" s="611">
        <v>111910</v>
      </c>
      <c r="DE11" s="606"/>
      <c r="DF11" s="606"/>
      <c r="DG11" s="606"/>
      <c r="DH11" s="606"/>
      <c r="DI11" s="606"/>
      <c r="DJ11" s="606"/>
      <c r="DK11" s="606"/>
      <c r="DL11" s="606"/>
      <c r="DM11" s="606"/>
      <c r="DN11" s="606"/>
      <c r="DO11" s="606"/>
      <c r="DP11" s="607"/>
      <c r="DQ11" s="611">
        <v>286430</v>
      </c>
      <c r="DR11" s="606"/>
      <c r="DS11" s="606"/>
      <c r="DT11" s="606"/>
      <c r="DU11" s="606"/>
      <c r="DV11" s="606"/>
      <c r="DW11" s="606"/>
      <c r="DX11" s="606"/>
      <c r="DY11" s="606"/>
      <c r="DZ11" s="606"/>
      <c r="EA11" s="606"/>
      <c r="EB11" s="606"/>
      <c r="EC11" s="646"/>
    </row>
    <row r="12" spans="2:143" ht="11.25" customHeight="1">
      <c r="B12" s="600" t="s">
        <v>251</v>
      </c>
      <c r="C12" s="601"/>
      <c r="D12" s="601"/>
      <c r="E12" s="601"/>
      <c r="F12" s="601"/>
      <c r="G12" s="601"/>
      <c r="H12" s="601"/>
      <c r="I12" s="601"/>
      <c r="J12" s="601"/>
      <c r="K12" s="601"/>
      <c r="L12" s="601"/>
      <c r="M12" s="601"/>
      <c r="N12" s="601"/>
      <c r="O12" s="601"/>
      <c r="P12" s="601"/>
      <c r="Q12" s="602"/>
      <c r="R12" s="603">
        <v>107673</v>
      </c>
      <c r="S12" s="606"/>
      <c r="T12" s="606"/>
      <c r="U12" s="606"/>
      <c r="V12" s="606"/>
      <c r="W12" s="606"/>
      <c r="X12" s="606"/>
      <c r="Y12" s="607"/>
      <c r="Z12" s="665">
        <v>1.9</v>
      </c>
      <c r="AA12" s="665"/>
      <c r="AB12" s="665"/>
      <c r="AC12" s="665"/>
      <c r="AD12" s="666">
        <v>107673</v>
      </c>
      <c r="AE12" s="666"/>
      <c r="AF12" s="666"/>
      <c r="AG12" s="666"/>
      <c r="AH12" s="666"/>
      <c r="AI12" s="666"/>
      <c r="AJ12" s="666"/>
      <c r="AK12" s="666"/>
      <c r="AL12" s="608">
        <v>3.4</v>
      </c>
      <c r="AM12" s="609"/>
      <c r="AN12" s="609"/>
      <c r="AO12" s="667"/>
      <c r="AP12" s="600" t="s">
        <v>252</v>
      </c>
      <c r="AQ12" s="601"/>
      <c r="AR12" s="601"/>
      <c r="AS12" s="601"/>
      <c r="AT12" s="601"/>
      <c r="AU12" s="601"/>
      <c r="AV12" s="601"/>
      <c r="AW12" s="601"/>
      <c r="AX12" s="601"/>
      <c r="AY12" s="601"/>
      <c r="AZ12" s="601"/>
      <c r="BA12" s="601"/>
      <c r="BB12" s="601"/>
      <c r="BC12" s="601"/>
      <c r="BD12" s="601"/>
      <c r="BE12" s="601"/>
      <c r="BF12" s="602"/>
      <c r="BG12" s="603">
        <v>481477</v>
      </c>
      <c r="BH12" s="606"/>
      <c r="BI12" s="606"/>
      <c r="BJ12" s="606"/>
      <c r="BK12" s="606"/>
      <c r="BL12" s="606"/>
      <c r="BM12" s="606"/>
      <c r="BN12" s="607"/>
      <c r="BO12" s="665">
        <v>61.1</v>
      </c>
      <c r="BP12" s="665"/>
      <c r="BQ12" s="665"/>
      <c r="BR12" s="665"/>
      <c r="BS12" s="611" t="s">
        <v>237</v>
      </c>
      <c r="BT12" s="606"/>
      <c r="BU12" s="606"/>
      <c r="BV12" s="606"/>
      <c r="BW12" s="606"/>
      <c r="BX12" s="606"/>
      <c r="BY12" s="606"/>
      <c r="BZ12" s="606"/>
      <c r="CA12" s="606"/>
      <c r="CB12" s="646"/>
      <c r="CD12" s="647" t="s">
        <v>253</v>
      </c>
      <c r="CE12" s="644"/>
      <c r="CF12" s="644"/>
      <c r="CG12" s="644"/>
      <c r="CH12" s="644"/>
      <c r="CI12" s="644"/>
      <c r="CJ12" s="644"/>
      <c r="CK12" s="644"/>
      <c r="CL12" s="644"/>
      <c r="CM12" s="644"/>
      <c r="CN12" s="644"/>
      <c r="CO12" s="644"/>
      <c r="CP12" s="644"/>
      <c r="CQ12" s="645"/>
      <c r="CR12" s="603">
        <v>65331</v>
      </c>
      <c r="CS12" s="606"/>
      <c r="CT12" s="606"/>
      <c r="CU12" s="606"/>
      <c r="CV12" s="606"/>
      <c r="CW12" s="606"/>
      <c r="CX12" s="606"/>
      <c r="CY12" s="607"/>
      <c r="CZ12" s="665">
        <v>1.1000000000000001</v>
      </c>
      <c r="DA12" s="665"/>
      <c r="DB12" s="665"/>
      <c r="DC12" s="665"/>
      <c r="DD12" s="611">
        <v>551</v>
      </c>
      <c r="DE12" s="606"/>
      <c r="DF12" s="606"/>
      <c r="DG12" s="606"/>
      <c r="DH12" s="606"/>
      <c r="DI12" s="606"/>
      <c r="DJ12" s="606"/>
      <c r="DK12" s="606"/>
      <c r="DL12" s="606"/>
      <c r="DM12" s="606"/>
      <c r="DN12" s="606"/>
      <c r="DO12" s="606"/>
      <c r="DP12" s="607"/>
      <c r="DQ12" s="611">
        <v>41437</v>
      </c>
      <c r="DR12" s="606"/>
      <c r="DS12" s="606"/>
      <c r="DT12" s="606"/>
      <c r="DU12" s="606"/>
      <c r="DV12" s="606"/>
      <c r="DW12" s="606"/>
      <c r="DX12" s="606"/>
      <c r="DY12" s="606"/>
      <c r="DZ12" s="606"/>
      <c r="EA12" s="606"/>
      <c r="EB12" s="606"/>
      <c r="EC12" s="646"/>
    </row>
    <row r="13" spans="2:143" ht="11.25" customHeight="1">
      <c r="B13" s="600" t="s">
        <v>254</v>
      </c>
      <c r="C13" s="601"/>
      <c r="D13" s="601"/>
      <c r="E13" s="601"/>
      <c r="F13" s="601"/>
      <c r="G13" s="601"/>
      <c r="H13" s="601"/>
      <c r="I13" s="601"/>
      <c r="J13" s="601"/>
      <c r="K13" s="601"/>
      <c r="L13" s="601"/>
      <c r="M13" s="601"/>
      <c r="N13" s="601"/>
      <c r="O13" s="601"/>
      <c r="P13" s="601"/>
      <c r="Q13" s="602"/>
      <c r="R13" s="603" t="s">
        <v>132</v>
      </c>
      <c r="S13" s="606"/>
      <c r="T13" s="606"/>
      <c r="U13" s="606"/>
      <c r="V13" s="606"/>
      <c r="W13" s="606"/>
      <c r="X13" s="606"/>
      <c r="Y13" s="607"/>
      <c r="Z13" s="665" t="s">
        <v>132</v>
      </c>
      <c r="AA13" s="665"/>
      <c r="AB13" s="665"/>
      <c r="AC13" s="665"/>
      <c r="AD13" s="666" t="s">
        <v>132</v>
      </c>
      <c r="AE13" s="666"/>
      <c r="AF13" s="666"/>
      <c r="AG13" s="666"/>
      <c r="AH13" s="666"/>
      <c r="AI13" s="666"/>
      <c r="AJ13" s="666"/>
      <c r="AK13" s="666"/>
      <c r="AL13" s="608" t="s">
        <v>237</v>
      </c>
      <c r="AM13" s="609"/>
      <c r="AN13" s="609"/>
      <c r="AO13" s="667"/>
      <c r="AP13" s="600" t="s">
        <v>255</v>
      </c>
      <c r="AQ13" s="601"/>
      <c r="AR13" s="601"/>
      <c r="AS13" s="601"/>
      <c r="AT13" s="601"/>
      <c r="AU13" s="601"/>
      <c r="AV13" s="601"/>
      <c r="AW13" s="601"/>
      <c r="AX13" s="601"/>
      <c r="AY13" s="601"/>
      <c r="AZ13" s="601"/>
      <c r="BA13" s="601"/>
      <c r="BB13" s="601"/>
      <c r="BC13" s="601"/>
      <c r="BD13" s="601"/>
      <c r="BE13" s="601"/>
      <c r="BF13" s="602"/>
      <c r="BG13" s="603">
        <v>477271</v>
      </c>
      <c r="BH13" s="606"/>
      <c r="BI13" s="606"/>
      <c r="BJ13" s="606"/>
      <c r="BK13" s="606"/>
      <c r="BL13" s="606"/>
      <c r="BM13" s="606"/>
      <c r="BN13" s="607"/>
      <c r="BO13" s="665">
        <v>60.6</v>
      </c>
      <c r="BP13" s="665"/>
      <c r="BQ13" s="665"/>
      <c r="BR13" s="665"/>
      <c r="BS13" s="611" t="s">
        <v>132</v>
      </c>
      <c r="BT13" s="606"/>
      <c r="BU13" s="606"/>
      <c r="BV13" s="606"/>
      <c r="BW13" s="606"/>
      <c r="BX13" s="606"/>
      <c r="BY13" s="606"/>
      <c r="BZ13" s="606"/>
      <c r="CA13" s="606"/>
      <c r="CB13" s="646"/>
      <c r="CD13" s="647" t="s">
        <v>256</v>
      </c>
      <c r="CE13" s="644"/>
      <c r="CF13" s="644"/>
      <c r="CG13" s="644"/>
      <c r="CH13" s="644"/>
      <c r="CI13" s="644"/>
      <c r="CJ13" s="644"/>
      <c r="CK13" s="644"/>
      <c r="CL13" s="644"/>
      <c r="CM13" s="644"/>
      <c r="CN13" s="644"/>
      <c r="CO13" s="644"/>
      <c r="CP13" s="644"/>
      <c r="CQ13" s="645"/>
      <c r="CR13" s="603">
        <v>556902</v>
      </c>
      <c r="CS13" s="606"/>
      <c r="CT13" s="606"/>
      <c r="CU13" s="606"/>
      <c r="CV13" s="606"/>
      <c r="CW13" s="606"/>
      <c r="CX13" s="606"/>
      <c r="CY13" s="607"/>
      <c r="CZ13" s="665">
        <v>9.6999999999999993</v>
      </c>
      <c r="DA13" s="665"/>
      <c r="DB13" s="665"/>
      <c r="DC13" s="665"/>
      <c r="DD13" s="611">
        <v>438001</v>
      </c>
      <c r="DE13" s="606"/>
      <c r="DF13" s="606"/>
      <c r="DG13" s="606"/>
      <c r="DH13" s="606"/>
      <c r="DI13" s="606"/>
      <c r="DJ13" s="606"/>
      <c r="DK13" s="606"/>
      <c r="DL13" s="606"/>
      <c r="DM13" s="606"/>
      <c r="DN13" s="606"/>
      <c r="DO13" s="606"/>
      <c r="DP13" s="607"/>
      <c r="DQ13" s="611">
        <v>128495</v>
      </c>
      <c r="DR13" s="606"/>
      <c r="DS13" s="606"/>
      <c r="DT13" s="606"/>
      <c r="DU13" s="606"/>
      <c r="DV13" s="606"/>
      <c r="DW13" s="606"/>
      <c r="DX13" s="606"/>
      <c r="DY13" s="606"/>
      <c r="DZ13" s="606"/>
      <c r="EA13" s="606"/>
      <c r="EB13" s="606"/>
      <c r="EC13" s="646"/>
    </row>
    <row r="14" spans="2:143" ht="11.25" customHeight="1">
      <c r="B14" s="600" t="s">
        <v>257</v>
      </c>
      <c r="C14" s="601"/>
      <c r="D14" s="601"/>
      <c r="E14" s="601"/>
      <c r="F14" s="601"/>
      <c r="G14" s="601"/>
      <c r="H14" s="601"/>
      <c r="I14" s="601"/>
      <c r="J14" s="601"/>
      <c r="K14" s="601"/>
      <c r="L14" s="601"/>
      <c r="M14" s="601"/>
      <c r="N14" s="601"/>
      <c r="O14" s="601"/>
      <c r="P14" s="601"/>
      <c r="Q14" s="602"/>
      <c r="R14" s="603" t="s">
        <v>132</v>
      </c>
      <c r="S14" s="606"/>
      <c r="T14" s="606"/>
      <c r="U14" s="606"/>
      <c r="V14" s="606"/>
      <c r="W14" s="606"/>
      <c r="X14" s="606"/>
      <c r="Y14" s="607"/>
      <c r="Z14" s="665" t="s">
        <v>237</v>
      </c>
      <c r="AA14" s="665"/>
      <c r="AB14" s="665"/>
      <c r="AC14" s="665"/>
      <c r="AD14" s="666" t="s">
        <v>237</v>
      </c>
      <c r="AE14" s="666"/>
      <c r="AF14" s="666"/>
      <c r="AG14" s="666"/>
      <c r="AH14" s="666"/>
      <c r="AI14" s="666"/>
      <c r="AJ14" s="666"/>
      <c r="AK14" s="666"/>
      <c r="AL14" s="608" t="s">
        <v>132</v>
      </c>
      <c r="AM14" s="609"/>
      <c r="AN14" s="609"/>
      <c r="AO14" s="667"/>
      <c r="AP14" s="600" t="s">
        <v>258</v>
      </c>
      <c r="AQ14" s="601"/>
      <c r="AR14" s="601"/>
      <c r="AS14" s="601"/>
      <c r="AT14" s="601"/>
      <c r="AU14" s="601"/>
      <c r="AV14" s="601"/>
      <c r="AW14" s="601"/>
      <c r="AX14" s="601"/>
      <c r="AY14" s="601"/>
      <c r="AZ14" s="601"/>
      <c r="BA14" s="601"/>
      <c r="BB14" s="601"/>
      <c r="BC14" s="601"/>
      <c r="BD14" s="601"/>
      <c r="BE14" s="601"/>
      <c r="BF14" s="602"/>
      <c r="BG14" s="603">
        <v>29295</v>
      </c>
      <c r="BH14" s="606"/>
      <c r="BI14" s="606"/>
      <c r="BJ14" s="606"/>
      <c r="BK14" s="606"/>
      <c r="BL14" s="606"/>
      <c r="BM14" s="606"/>
      <c r="BN14" s="607"/>
      <c r="BO14" s="665">
        <v>3.7</v>
      </c>
      <c r="BP14" s="665"/>
      <c r="BQ14" s="665"/>
      <c r="BR14" s="665"/>
      <c r="BS14" s="611" t="s">
        <v>237</v>
      </c>
      <c r="BT14" s="606"/>
      <c r="BU14" s="606"/>
      <c r="BV14" s="606"/>
      <c r="BW14" s="606"/>
      <c r="BX14" s="606"/>
      <c r="BY14" s="606"/>
      <c r="BZ14" s="606"/>
      <c r="CA14" s="606"/>
      <c r="CB14" s="646"/>
      <c r="CD14" s="647" t="s">
        <v>259</v>
      </c>
      <c r="CE14" s="644"/>
      <c r="CF14" s="644"/>
      <c r="CG14" s="644"/>
      <c r="CH14" s="644"/>
      <c r="CI14" s="644"/>
      <c r="CJ14" s="644"/>
      <c r="CK14" s="644"/>
      <c r="CL14" s="644"/>
      <c r="CM14" s="644"/>
      <c r="CN14" s="644"/>
      <c r="CO14" s="644"/>
      <c r="CP14" s="644"/>
      <c r="CQ14" s="645"/>
      <c r="CR14" s="603">
        <v>208449</v>
      </c>
      <c r="CS14" s="606"/>
      <c r="CT14" s="606"/>
      <c r="CU14" s="606"/>
      <c r="CV14" s="606"/>
      <c r="CW14" s="606"/>
      <c r="CX14" s="606"/>
      <c r="CY14" s="607"/>
      <c r="CZ14" s="665">
        <v>3.6</v>
      </c>
      <c r="DA14" s="665"/>
      <c r="DB14" s="665"/>
      <c r="DC14" s="665"/>
      <c r="DD14" s="611">
        <v>5853</v>
      </c>
      <c r="DE14" s="606"/>
      <c r="DF14" s="606"/>
      <c r="DG14" s="606"/>
      <c r="DH14" s="606"/>
      <c r="DI14" s="606"/>
      <c r="DJ14" s="606"/>
      <c r="DK14" s="606"/>
      <c r="DL14" s="606"/>
      <c r="DM14" s="606"/>
      <c r="DN14" s="606"/>
      <c r="DO14" s="606"/>
      <c r="DP14" s="607"/>
      <c r="DQ14" s="611">
        <v>201977</v>
      </c>
      <c r="DR14" s="606"/>
      <c r="DS14" s="606"/>
      <c r="DT14" s="606"/>
      <c r="DU14" s="606"/>
      <c r="DV14" s="606"/>
      <c r="DW14" s="606"/>
      <c r="DX14" s="606"/>
      <c r="DY14" s="606"/>
      <c r="DZ14" s="606"/>
      <c r="EA14" s="606"/>
      <c r="EB14" s="606"/>
      <c r="EC14" s="646"/>
    </row>
    <row r="15" spans="2:143" ht="11.25" customHeight="1">
      <c r="B15" s="600" t="s">
        <v>260</v>
      </c>
      <c r="C15" s="601"/>
      <c r="D15" s="601"/>
      <c r="E15" s="601"/>
      <c r="F15" s="601"/>
      <c r="G15" s="601"/>
      <c r="H15" s="601"/>
      <c r="I15" s="601"/>
      <c r="J15" s="601"/>
      <c r="K15" s="601"/>
      <c r="L15" s="601"/>
      <c r="M15" s="601"/>
      <c r="N15" s="601"/>
      <c r="O15" s="601"/>
      <c r="P15" s="601"/>
      <c r="Q15" s="602"/>
      <c r="R15" s="603">
        <v>9713</v>
      </c>
      <c r="S15" s="606"/>
      <c r="T15" s="606"/>
      <c r="U15" s="606"/>
      <c r="V15" s="606"/>
      <c r="W15" s="606"/>
      <c r="X15" s="606"/>
      <c r="Y15" s="607"/>
      <c r="Z15" s="665">
        <v>0.2</v>
      </c>
      <c r="AA15" s="665"/>
      <c r="AB15" s="665"/>
      <c r="AC15" s="665"/>
      <c r="AD15" s="666">
        <v>9713</v>
      </c>
      <c r="AE15" s="666"/>
      <c r="AF15" s="666"/>
      <c r="AG15" s="666"/>
      <c r="AH15" s="666"/>
      <c r="AI15" s="666"/>
      <c r="AJ15" s="666"/>
      <c r="AK15" s="666"/>
      <c r="AL15" s="608">
        <v>0.3</v>
      </c>
      <c r="AM15" s="609"/>
      <c r="AN15" s="609"/>
      <c r="AO15" s="667"/>
      <c r="AP15" s="600" t="s">
        <v>261</v>
      </c>
      <c r="AQ15" s="601"/>
      <c r="AR15" s="601"/>
      <c r="AS15" s="601"/>
      <c r="AT15" s="601"/>
      <c r="AU15" s="601"/>
      <c r="AV15" s="601"/>
      <c r="AW15" s="601"/>
      <c r="AX15" s="601"/>
      <c r="AY15" s="601"/>
      <c r="AZ15" s="601"/>
      <c r="BA15" s="601"/>
      <c r="BB15" s="601"/>
      <c r="BC15" s="601"/>
      <c r="BD15" s="601"/>
      <c r="BE15" s="601"/>
      <c r="BF15" s="602"/>
      <c r="BG15" s="603">
        <v>46547</v>
      </c>
      <c r="BH15" s="606"/>
      <c r="BI15" s="606"/>
      <c r="BJ15" s="606"/>
      <c r="BK15" s="606"/>
      <c r="BL15" s="606"/>
      <c r="BM15" s="606"/>
      <c r="BN15" s="607"/>
      <c r="BO15" s="665">
        <v>5.9</v>
      </c>
      <c r="BP15" s="665"/>
      <c r="BQ15" s="665"/>
      <c r="BR15" s="665"/>
      <c r="BS15" s="611" t="s">
        <v>132</v>
      </c>
      <c r="BT15" s="606"/>
      <c r="BU15" s="606"/>
      <c r="BV15" s="606"/>
      <c r="BW15" s="606"/>
      <c r="BX15" s="606"/>
      <c r="BY15" s="606"/>
      <c r="BZ15" s="606"/>
      <c r="CA15" s="606"/>
      <c r="CB15" s="646"/>
      <c r="CD15" s="647" t="s">
        <v>262</v>
      </c>
      <c r="CE15" s="644"/>
      <c r="CF15" s="644"/>
      <c r="CG15" s="644"/>
      <c r="CH15" s="644"/>
      <c r="CI15" s="644"/>
      <c r="CJ15" s="644"/>
      <c r="CK15" s="644"/>
      <c r="CL15" s="644"/>
      <c r="CM15" s="644"/>
      <c r="CN15" s="644"/>
      <c r="CO15" s="644"/>
      <c r="CP15" s="644"/>
      <c r="CQ15" s="645"/>
      <c r="CR15" s="603">
        <v>581651</v>
      </c>
      <c r="CS15" s="606"/>
      <c r="CT15" s="606"/>
      <c r="CU15" s="606"/>
      <c r="CV15" s="606"/>
      <c r="CW15" s="606"/>
      <c r="CX15" s="606"/>
      <c r="CY15" s="607"/>
      <c r="CZ15" s="665">
        <v>10.1</v>
      </c>
      <c r="DA15" s="665"/>
      <c r="DB15" s="665"/>
      <c r="DC15" s="665"/>
      <c r="DD15" s="611">
        <v>173734</v>
      </c>
      <c r="DE15" s="606"/>
      <c r="DF15" s="606"/>
      <c r="DG15" s="606"/>
      <c r="DH15" s="606"/>
      <c r="DI15" s="606"/>
      <c r="DJ15" s="606"/>
      <c r="DK15" s="606"/>
      <c r="DL15" s="606"/>
      <c r="DM15" s="606"/>
      <c r="DN15" s="606"/>
      <c r="DO15" s="606"/>
      <c r="DP15" s="607"/>
      <c r="DQ15" s="611">
        <v>370795</v>
      </c>
      <c r="DR15" s="606"/>
      <c r="DS15" s="606"/>
      <c r="DT15" s="606"/>
      <c r="DU15" s="606"/>
      <c r="DV15" s="606"/>
      <c r="DW15" s="606"/>
      <c r="DX15" s="606"/>
      <c r="DY15" s="606"/>
      <c r="DZ15" s="606"/>
      <c r="EA15" s="606"/>
      <c r="EB15" s="606"/>
      <c r="EC15" s="646"/>
    </row>
    <row r="16" spans="2:143" ht="11.25" customHeight="1">
      <c r="B16" s="600" t="s">
        <v>263</v>
      </c>
      <c r="C16" s="601"/>
      <c r="D16" s="601"/>
      <c r="E16" s="601"/>
      <c r="F16" s="601"/>
      <c r="G16" s="601"/>
      <c r="H16" s="601"/>
      <c r="I16" s="601"/>
      <c r="J16" s="601"/>
      <c r="K16" s="601"/>
      <c r="L16" s="601"/>
      <c r="M16" s="601"/>
      <c r="N16" s="601"/>
      <c r="O16" s="601"/>
      <c r="P16" s="601"/>
      <c r="Q16" s="602"/>
      <c r="R16" s="603" t="s">
        <v>237</v>
      </c>
      <c r="S16" s="606"/>
      <c r="T16" s="606"/>
      <c r="U16" s="606"/>
      <c r="V16" s="606"/>
      <c r="W16" s="606"/>
      <c r="X16" s="606"/>
      <c r="Y16" s="607"/>
      <c r="Z16" s="665" t="s">
        <v>132</v>
      </c>
      <c r="AA16" s="665"/>
      <c r="AB16" s="665"/>
      <c r="AC16" s="665"/>
      <c r="AD16" s="666" t="s">
        <v>237</v>
      </c>
      <c r="AE16" s="666"/>
      <c r="AF16" s="666"/>
      <c r="AG16" s="666"/>
      <c r="AH16" s="666"/>
      <c r="AI16" s="666"/>
      <c r="AJ16" s="666"/>
      <c r="AK16" s="666"/>
      <c r="AL16" s="608" t="s">
        <v>132</v>
      </c>
      <c r="AM16" s="609"/>
      <c r="AN16" s="609"/>
      <c r="AO16" s="667"/>
      <c r="AP16" s="600" t="s">
        <v>264</v>
      </c>
      <c r="AQ16" s="601"/>
      <c r="AR16" s="601"/>
      <c r="AS16" s="601"/>
      <c r="AT16" s="601"/>
      <c r="AU16" s="601"/>
      <c r="AV16" s="601"/>
      <c r="AW16" s="601"/>
      <c r="AX16" s="601"/>
      <c r="AY16" s="601"/>
      <c r="AZ16" s="601"/>
      <c r="BA16" s="601"/>
      <c r="BB16" s="601"/>
      <c r="BC16" s="601"/>
      <c r="BD16" s="601"/>
      <c r="BE16" s="601"/>
      <c r="BF16" s="602"/>
      <c r="BG16" s="603" t="s">
        <v>237</v>
      </c>
      <c r="BH16" s="606"/>
      <c r="BI16" s="606"/>
      <c r="BJ16" s="606"/>
      <c r="BK16" s="606"/>
      <c r="BL16" s="606"/>
      <c r="BM16" s="606"/>
      <c r="BN16" s="607"/>
      <c r="BO16" s="665" t="s">
        <v>237</v>
      </c>
      <c r="BP16" s="665"/>
      <c r="BQ16" s="665"/>
      <c r="BR16" s="665"/>
      <c r="BS16" s="611" t="s">
        <v>237</v>
      </c>
      <c r="BT16" s="606"/>
      <c r="BU16" s="606"/>
      <c r="BV16" s="606"/>
      <c r="BW16" s="606"/>
      <c r="BX16" s="606"/>
      <c r="BY16" s="606"/>
      <c r="BZ16" s="606"/>
      <c r="CA16" s="606"/>
      <c r="CB16" s="646"/>
      <c r="CD16" s="647" t="s">
        <v>265</v>
      </c>
      <c r="CE16" s="644"/>
      <c r="CF16" s="644"/>
      <c r="CG16" s="644"/>
      <c r="CH16" s="644"/>
      <c r="CI16" s="644"/>
      <c r="CJ16" s="644"/>
      <c r="CK16" s="644"/>
      <c r="CL16" s="644"/>
      <c r="CM16" s="644"/>
      <c r="CN16" s="644"/>
      <c r="CO16" s="644"/>
      <c r="CP16" s="644"/>
      <c r="CQ16" s="645"/>
      <c r="CR16" s="603">
        <v>26747</v>
      </c>
      <c r="CS16" s="606"/>
      <c r="CT16" s="606"/>
      <c r="CU16" s="606"/>
      <c r="CV16" s="606"/>
      <c r="CW16" s="606"/>
      <c r="CX16" s="606"/>
      <c r="CY16" s="607"/>
      <c r="CZ16" s="665">
        <v>0.5</v>
      </c>
      <c r="DA16" s="665"/>
      <c r="DB16" s="665"/>
      <c r="DC16" s="665"/>
      <c r="DD16" s="611" t="s">
        <v>237</v>
      </c>
      <c r="DE16" s="606"/>
      <c r="DF16" s="606"/>
      <c r="DG16" s="606"/>
      <c r="DH16" s="606"/>
      <c r="DI16" s="606"/>
      <c r="DJ16" s="606"/>
      <c r="DK16" s="606"/>
      <c r="DL16" s="606"/>
      <c r="DM16" s="606"/>
      <c r="DN16" s="606"/>
      <c r="DO16" s="606"/>
      <c r="DP16" s="607"/>
      <c r="DQ16" s="611">
        <v>4144</v>
      </c>
      <c r="DR16" s="606"/>
      <c r="DS16" s="606"/>
      <c r="DT16" s="606"/>
      <c r="DU16" s="606"/>
      <c r="DV16" s="606"/>
      <c r="DW16" s="606"/>
      <c r="DX16" s="606"/>
      <c r="DY16" s="606"/>
      <c r="DZ16" s="606"/>
      <c r="EA16" s="606"/>
      <c r="EB16" s="606"/>
      <c r="EC16" s="646"/>
    </row>
    <row r="17" spans="2:133" ht="11.25" customHeight="1">
      <c r="B17" s="600" t="s">
        <v>266</v>
      </c>
      <c r="C17" s="601"/>
      <c r="D17" s="601"/>
      <c r="E17" s="601"/>
      <c r="F17" s="601"/>
      <c r="G17" s="601"/>
      <c r="H17" s="601"/>
      <c r="I17" s="601"/>
      <c r="J17" s="601"/>
      <c r="K17" s="601"/>
      <c r="L17" s="601"/>
      <c r="M17" s="601"/>
      <c r="N17" s="601"/>
      <c r="O17" s="601"/>
      <c r="P17" s="601"/>
      <c r="Q17" s="602"/>
      <c r="R17" s="603">
        <v>835</v>
      </c>
      <c r="S17" s="606"/>
      <c r="T17" s="606"/>
      <c r="U17" s="606"/>
      <c r="V17" s="606"/>
      <c r="W17" s="606"/>
      <c r="X17" s="606"/>
      <c r="Y17" s="607"/>
      <c r="Z17" s="665">
        <v>0</v>
      </c>
      <c r="AA17" s="665"/>
      <c r="AB17" s="665"/>
      <c r="AC17" s="665"/>
      <c r="AD17" s="666">
        <v>835</v>
      </c>
      <c r="AE17" s="666"/>
      <c r="AF17" s="666"/>
      <c r="AG17" s="666"/>
      <c r="AH17" s="666"/>
      <c r="AI17" s="666"/>
      <c r="AJ17" s="666"/>
      <c r="AK17" s="666"/>
      <c r="AL17" s="608">
        <v>0</v>
      </c>
      <c r="AM17" s="609"/>
      <c r="AN17" s="609"/>
      <c r="AO17" s="667"/>
      <c r="AP17" s="600" t="s">
        <v>267</v>
      </c>
      <c r="AQ17" s="601"/>
      <c r="AR17" s="601"/>
      <c r="AS17" s="601"/>
      <c r="AT17" s="601"/>
      <c r="AU17" s="601"/>
      <c r="AV17" s="601"/>
      <c r="AW17" s="601"/>
      <c r="AX17" s="601"/>
      <c r="AY17" s="601"/>
      <c r="AZ17" s="601"/>
      <c r="BA17" s="601"/>
      <c r="BB17" s="601"/>
      <c r="BC17" s="601"/>
      <c r="BD17" s="601"/>
      <c r="BE17" s="601"/>
      <c r="BF17" s="602"/>
      <c r="BG17" s="603" t="s">
        <v>237</v>
      </c>
      <c r="BH17" s="606"/>
      <c r="BI17" s="606"/>
      <c r="BJ17" s="606"/>
      <c r="BK17" s="606"/>
      <c r="BL17" s="606"/>
      <c r="BM17" s="606"/>
      <c r="BN17" s="607"/>
      <c r="BO17" s="665" t="s">
        <v>237</v>
      </c>
      <c r="BP17" s="665"/>
      <c r="BQ17" s="665"/>
      <c r="BR17" s="665"/>
      <c r="BS17" s="611" t="s">
        <v>237</v>
      </c>
      <c r="BT17" s="606"/>
      <c r="BU17" s="606"/>
      <c r="BV17" s="606"/>
      <c r="BW17" s="606"/>
      <c r="BX17" s="606"/>
      <c r="BY17" s="606"/>
      <c r="BZ17" s="606"/>
      <c r="CA17" s="606"/>
      <c r="CB17" s="646"/>
      <c r="CD17" s="647" t="s">
        <v>268</v>
      </c>
      <c r="CE17" s="644"/>
      <c r="CF17" s="644"/>
      <c r="CG17" s="644"/>
      <c r="CH17" s="644"/>
      <c r="CI17" s="644"/>
      <c r="CJ17" s="644"/>
      <c r="CK17" s="644"/>
      <c r="CL17" s="644"/>
      <c r="CM17" s="644"/>
      <c r="CN17" s="644"/>
      <c r="CO17" s="644"/>
      <c r="CP17" s="644"/>
      <c r="CQ17" s="645"/>
      <c r="CR17" s="603">
        <v>740347</v>
      </c>
      <c r="CS17" s="606"/>
      <c r="CT17" s="606"/>
      <c r="CU17" s="606"/>
      <c r="CV17" s="606"/>
      <c r="CW17" s="606"/>
      <c r="CX17" s="606"/>
      <c r="CY17" s="607"/>
      <c r="CZ17" s="665">
        <v>12.9</v>
      </c>
      <c r="DA17" s="665"/>
      <c r="DB17" s="665"/>
      <c r="DC17" s="665"/>
      <c r="DD17" s="611" t="s">
        <v>237</v>
      </c>
      <c r="DE17" s="606"/>
      <c r="DF17" s="606"/>
      <c r="DG17" s="606"/>
      <c r="DH17" s="606"/>
      <c r="DI17" s="606"/>
      <c r="DJ17" s="606"/>
      <c r="DK17" s="606"/>
      <c r="DL17" s="606"/>
      <c r="DM17" s="606"/>
      <c r="DN17" s="606"/>
      <c r="DO17" s="606"/>
      <c r="DP17" s="607"/>
      <c r="DQ17" s="611">
        <v>740347</v>
      </c>
      <c r="DR17" s="606"/>
      <c r="DS17" s="606"/>
      <c r="DT17" s="606"/>
      <c r="DU17" s="606"/>
      <c r="DV17" s="606"/>
      <c r="DW17" s="606"/>
      <c r="DX17" s="606"/>
      <c r="DY17" s="606"/>
      <c r="DZ17" s="606"/>
      <c r="EA17" s="606"/>
      <c r="EB17" s="606"/>
      <c r="EC17" s="646"/>
    </row>
    <row r="18" spans="2:133" ht="11.25" customHeight="1">
      <c r="B18" s="600" t="s">
        <v>269</v>
      </c>
      <c r="C18" s="601"/>
      <c r="D18" s="601"/>
      <c r="E18" s="601"/>
      <c r="F18" s="601"/>
      <c r="G18" s="601"/>
      <c r="H18" s="601"/>
      <c r="I18" s="601"/>
      <c r="J18" s="601"/>
      <c r="K18" s="601"/>
      <c r="L18" s="601"/>
      <c r="M18" s="601"/>
      <c r="N18" s="601"/>
      <c r="O18" s="601"/>
      <c r="P18" s="601"/>
      <c r="Q18" s="602"/>
      <c r="R18" s="603">
        <v>2355017</v>
      </c>
      <c r="S18" s="606"/>
      <c r="T18" s="606"/>
      <c r="U18" s="606"/>
      <c r="V18" s="606"/>
      <c r="W18" s="606"/>
      <c r="X18" s="606"/>
      <c r="Y18" s="607"/>
      <c r="Z18" s="665">
        <v>40.799999999999997</v>
      </c>
      <c r="AA18" s="665"/>
      <c r="AB18" s="665"/>
      <c r="AC18" s="665"/>
      <c r="AD18" s="666">
        <v>2163694</v>
      </c>
      <c r="AE18" s="666"/>
      <c r="AF18" s="666"/>
      <c r="AG18" s="666"/>
      <c r="AH18" s="666"/>
      <c r="AI18" s="666"/>
      <c r="AJ18" s="666"/>
      <c r="AK18" s="666"/>
      <c r="AL18" s="608">
        <v>68.5</v>
      </c>
      <c r="AM18" s="609"/>
      <c r="AN18" s="609"/>
      <c r="AO18" s="667"/>
      <c r="AP18" s="600" t="s">
        <v>270</v>
      </c>
      <c r="AQ18" s="601"/>
      <c r="AR18" s="601"/>
      <c r="AS18" s="601"/>
      <c r="AT18" s="601"/>
      <c r="AU18" s="601"/>
      <c r="AV18" s="601"/>
      <c r="AW18" s="601"/>
      <c r="AX18" s="601"/>
      <c r="AY18" s="601"/>
      <c r="AZ18" s="601"/>
      <c r="BA18" s="601"/>
      <c r="BB18" s="601"/>
      <c r="BC18" s="601"/>
      <c r="BD18" s="601"/>
      <c r="BE18" s="601"/>
      <c r="BF18" s="602"/>
      <c r="BG18" s="603" t="s">
        <v>237</v>
      </c>
      <c r="BH18" s="606"/>
      <c r="BI18" s="606"/>
      <c r="BJ18" s="606"/>
      <c r="BK18" s="606"/>
      <c r="BL18" s="606"/>
      <c r="BM18" s="606"/>
      <c r="BN18" s="607"/>
      <c r="BO18" s="665" t="s">
        <v>132</v>
      </c>
      <c r="BP18" s="665"/>
      <c r="BQ18" s="665"/>
      <c r="BR18" s="665"/>
      <c r="BS18" s="611" t="s">
        <v>132</v>
      </c>
      <c r="BT18" s="606"/>
      <c r="BU18" s="606"/>
      <c r="BV18" s="606"/>
      <c r="BW18" s="606"/>
      <c r="BX18" s="606"/>
      <c r="BY18" s="606"/>
      <c r="BZ18" s="606"/>
      <c r="CA18" s="606"/>
      <c r="CB18" s="646"/>
      <c r="CD18" s="647" t="s">
        <v>271</v>
      </c>
      <c r="CE18" s="644"/>
      <c r="CF18" s="644"/>
      <c r="CG18" s="644"/>
      <c r="CH18" s="644"/>
      <c r="CI18" s="644"/>
      <c r="CJ18" s="644"/>
      <c r="CK18" s="644"/>
      <c r="CL18" s="644"/>
      <c r="CM18" s="644"/>
      <c r="CN18" s="644"/>
      <c r="CO18" s="644"/>
      <c r="CP18" s="644"/>
      <c r="CQ18" s="645"/>
      <c r="CR18" s="603" t="s">
        <v>132</v>
      </c>
      <c r="CS18" s="606"/>
      <c r="CT18" s="606"/>
      <c r="CU18" s="606"/>
      <c r="CV18" s="606"/>
      <c r="CW18" s="606"/>
      <c r="CX18" s="606"/>
      <c r="CY18" s="607"/>
      <c r="CZ18" s="665" t="s">
        <v>132</v>
      </c>
      <c r="DA18" s="665"/>
      <c r="DB18" s="665"/>
      <c r="DC18" s="665"/>
      <c r="DD18" s="611" t="s">
        <v>237</v>
      </c>
      <c r="DE18" s="606"/>
      <c r="DF18" s="606"/>
      <c r="DG18" s="606"/>
      <c r="DH18" s="606"/>
      <c r="DI18" s="606"/>
      <c r="DJ18" s="606"/>
      <c r="DK18" s="606"/>
      <c r="DL18" s="606"/>
      <c r="DM18" s="606"/>
      <c r="DN18" s="606"/>
      <c r="DO18" s="606"/>
      <c r="DP18" s="607"/>
      <c r="DQ18" s="611" t="s">
        <v>132</v>
      </c>
      <c r="DR18" s="606"/>
      <c r="DS18" s="606"/>
      <c r="DT18" s="606"/>
      <c r="DU18" s="606"/>
      <c r="DV18" s="606"/>
      <c r="DW18" s="606"/>
      <c r="DX18" s="606"/>
      <c r="DY18" s="606"/>
      <c r="DZ18" s="606"/>
      <c r="EA18" s="606"/>
      <c r="EB18" s="606"/>
      <c r="EC18" s="646"/>
    </row>
    <row r="19" spans="2:133" ht="11.25" customHeight="1">
      <c r="B19" s="600" t="s">
        <v>272</v>
      </c>
      <c r="C19" s="601"/>
      <c r="D19" s="601"/>
      <c r="E19" s="601"/>
      <c r="F19" s="601"/>
      <c r="G19" s="601"/>
      <c r="H19" s="601"/>
      <c r="I19" s="601"/>
      <c r="J19" s="601"/>
      <c r="K19" s="601"/>
      <c r="L19" s="601"/>
      <c r="M19" s="601"/>
      <c r="N19" s="601"/>
      <c r="O19" s="601"/>
      <c r="P19" s="601"/>
      <c r="Q19" s="602"/>
      <c r="R19" s="603">
        <v>2163694</v>
      </c>
      <c r="S19" s="606"/>
      <c r="T19" s="606"/>
      <c r="U19" s="606"/>
      <c r="V19" s="606"/>
      <c r="W19" s="606"/>
      <c r="X19" s="606"/>
      <c r="Y19" s="607"/>
      <c r="Z19" s="665">
        <v>37.5</v>
      </c>
      <c r="AA19" s="665"/>
      <c r="AB19" s="665"/>
      <c r="AC19" s="665"/>
      <c r="AD19" s="666">
        <v>2163694</v>
      </c>
      <c r="AE19" s="666"/>
      <c r="AF19" s="666"/>
      <c r="AG19" s="666"/>
      <c r="AH19" s="666"/>
      <c r="AI19" s="666"/>
      <c r="AJ19" s="666"/>
      <c r="AK19" s="666"/>
      <c r="AL19" s="608">
        <v>68.5</v>
      </c>
      <c r="AM19" s="609"/>
      <c r="AN19" s="609"/>
      <c r="AO19" s="667"/>
      <c r="AP19" s="600" t="s">
        <v>273</v>
      </c>
      <c r="AQ19" s="601"/>
      <c r="AR19" s="601"/>
      <c r="AS19" s="601"/>
      <c r="AT19" s="601"/>
      <c r="AU19" s="601"/>
      <c r="AV19" s="601"/>
      <c r="AW19" s="601"/>
      <c r="AX19" s="601"/>
      <c r="AY19" s="601"/>
      <c r="AZ19" s="601"/>
      <c r="BA19" s="601"/>
      <c r="BB19" s="601"/>
      <c r="BC19" s="601"/>
      <c r="BD19" s="601"/>
      <c r="BE19" s="601"/>
      <c r="BF19" s="602"/>
      <c r="BG19" s="603" t="s">
        <v>132</v>
      </c>
      <c r="BH19" s="606"/>
      <c r="BI19" s="606"/>
      <c r="BJ19" s="606"/>
      <c r="BK19" s="606"/>
      <c r="BL19" s="606"/>
      <c r="BM19" s="606"/>
      <c r="BN19" s="607"/>
      <c r="BO19" s="665" t="s">
        <v>132</v>
      </c>
      <c r="BP19" s="665"/>
      <c r="BQ19" s="665"/>
      <c r="BR19" s="665"/>
      <c r="BS19" s="611" t="s">
        <v>132</v>
      </c>
      <c r="BT19" s="606"/>
      <c r="BU19" s="606"/>
      <c r="BV19" s="606"/>
      <c r="BW19" s="606"/>
      <c r="BX19" s="606"/>
      <c r="BY19" s="606"/>
      <c r="BZ19" s="606"/>
      <c r="CA19" s="606"/>
      <c r="CB19" s="646"/>
      <c r="CD19" s="647" t="s">
        <v>274</v>
      </c>
      <c r="CE19" s="644"/>
      <c r="CF19" s="644"/>
      <c r="CG19" s="644"/>
      <c r="CH19" s="644"/>
      <c r="CI19" s="644"/>
      <c r="CJ19" s="644"/>
      <c r="CK19" s="644"/>
      <c r="CL19" s="644"/>
      <c r="CM19" s="644"/>
      <c r="CN19" s="644"/>
      <c r="CO19" s="644"/>
      <c r="CP19" s="644"/>
      <c r="CQ19" s="645"/>
      <c r="CR19" s="603" t="s">
        <v>132</v>
      </c>
      <c r="CS19" s="606"/>
      <c r="CT19" s="606"/>
      <c r="CU19" s="606"/>
      <c r="CV19" s="606"/>
      <c r="CW19" s="606"/>
      <c r="CX19" s="606"/>
      <c r="CY19" s="607"/>
      <c r="CZ19" s="665" t="s">
        <v>132</v>
      </c>
      <c r="DA19" s="665"/>
      <c r="DB19" s="665"/>
      <c r="DC19" s="665"/>
      <c r="DD19" s="611" t="s">
        <v>132</v>
      </c>
      <c r="DE19" s="606"/>
      <c r="DF19" s="606"/>
      <c r="DG19" s="606"/>
      <c r="DH19" s="606"/>
      <c r="DI19" s="606"/>
      <c r="DJ19" s="606"/>
      <c r="DK19" s="606"/>
      <c r="DL19" s="606"/>
      <c r="DM19" s="606"/>
      <c r="DN19" s="606"/>
      <c r="DO19" s="606"/>
      <c r="DP19" s="607"/>
      <c r="DQ19" s="611" t="s">
        <v>237</v>
      </c>
      <c r="DR19" s="606"/>
      <c r="DS19" s="606"/>
      <c r="DT19" s="606"/>
      <c r="DU19" s="606"/>
      <c r="DV19" s="606"/>
      <c r="DW19" s="606"/>
      <c r="DX19" s="606"/>
      <c r="DY19" s="606"/>
      <c r="DZ19" s="606"/>
      <c r="EA19" s="606"/>
      <c r="EB19" s="606"/>
      <c r="EC19" s="646"/>
    </row>
    <row r="20" spans="2:133" ht="11.25" customHeight="1">
      <c r="B20" s="600" t="s">
        <v>275</v>
      </c>
      <c r="C20" s="601"/>
      <c r="D20" s="601"/>
      <c r="E20" s="601"/>
      <c r="F20" s="601"/>
      <c r="G20" s="601"/>
      <c r="H20" s="601"/>
      <c r="I20" s="601"/>
      <c r="J20" s="601"/>
      <c r="K20" s="601"/>
      <c r="L20" s="601"/>
      <c r="M20" s="601"/>
      <c r="N20" s="601"/>
      <c r="O20" s="601"/>
      <c r="P20" s="601"/>
      <c r="Q20" s="602"/>
      <c r="R20" s="603">
        <v>191323</v>
      </c>
      <c r="S20" s="606"/>
      <c r="T20" s="606"/>
      <c r="U20" s="606"/>
      <c r="V20" s="606"/>
      <c r="W20" s="606"/>
      <c r="X20" s="606"/>
      <c r="Y20" s="607"/>
      <c r="Z20" s="665">
        <v>3.3</v>
      </c>
      <c r="AA20" s="665"/>
      <c r="AB20" s="665"/>
      <c r="AC20" s="665"/>
      <c r="AD20" s="666" t="s">
        <v>132</v>
      </c>
      <c r="AE20" s="666"/>
      <c r="AF20" s="666"/>
      <c r="AG20" s="666"/>
      <c r="AH20" s="666"/>
      <c r="AI20" s="666"/>
      <c r="AJ20" s="666"/>
      <c r="AK20" s="666"/>
      <c r="AL20" s="608" t="s">
        <v>237</v>
      </c>
      <c r="AM20" s="609"/>
      <c r="AN20" s="609"/>
      <c r="AO20" s="667"/>
      <c r="AP20" s="600" t="s">
        <v>276</v>
      </c>
      <c r="AQ20" s="601"/>
      <c r="AR20" s="601"/>
      <c r="AS20" s="601"/>
      <c r="AT20" s="601"/>
      <c r="AU20" s="601"/>
      <c r="AV20" s="601"/>
      <c r="AW20" s="601"/>
      <c r="AX20" s="601"/>
      <c r="AY20" s="601"/>
      <c r="AZ20" s="601"/>
      <c r="BA20" s="601"/>
      <c r="BB20" s="601"/>
      <c r="BC20" s="601"/>
      <c r="BD20" s="601"/>
      <c r="BE20" s="601"/>
      <c r="BF20" s="602"/>
      <c r="BG20" s="603" t="s">
        <v>237</v>
      </c>
      <c r="BH20" s="606"/>
      <c r="BI20" s="606"/>
      <c r="BJ20" s="606"/>
      <c r="BK20" s="606"/>
      <c r="BL20" s="606"/>
      <c r="BM20" s="606"/>
      <c r="BN20" s="607"/>
      <c r="BO20" s="665" t="s">
        <v>132</v>
      </c>
      <c r="BP20" s="665"/>
      <c r="BQ20" s="665"/>
      <c r="BR20" s="665"/>
      <c r="BS20" s="611" t="s">
        <v>237</v>
      </c>
      <c r="BT20" s="606"/>
      <c r="BU20" s="606"/>
      <c r="BV20" s="606"/>
      <c r="BW20" s="606"/>
      <c r="BX20" s="606"/>
      <c r="BY20" s="606"/>
      <c r="BZ20" s="606"/>
      <c r="CA20" s="606"/>
      <c r="CB20" s="646"/>
      <c r="CD20" s="647" t="s">
        <v>277</v>
      </c>
      <c r="CE20" s="644"/>
      <c r="CF20" s="644"/>
      <c r="CG20" s="644"/>
      <c r="CH20" s="644"/>
      <c r="CI20" s="644"/>
      <c r="CJ20" s="644"/>
      <c r="CK20" s="644"/>
      <c r="CL20" s="644"/>
      <c r="CM20" s="644"/>
      <c r="CN20" s="644"/>
      <c r="CO20" s="644"/>
      <c r="CP20" s="644"/>
      <c r="CQ20" s="645"/>
      <c r="CR20" s="603">
        <v>5730860</v>
      </c>
      <c r="CS20" s="606"/>
      <c r="CT20" s="606"/>
      <c r="CU20" s="606"/>
      <c r="CV20" s="606"/>
      <c r="CW20" s="606"/>
      <c r="CX20" s="606"/>
      <c r="CY20" s="607"/>
      <c r="CZ20" s="665">
        <v>100</v>
      </c>
      <c r="DA20" s="665"/>
      <c r="DB20" s="665"/>
      <c r="DC20" s="665"/>
      <c r="DD20" s="611">
        <v>950904</v>
      </c>
      <c r="DE20" s="606"/>
      <c r="DF20" s="606"/>
      <c r="DG20" s="606"/>
      <c r="DH20" s="606"/>
      <c r="DI20" s="606"/>
      <c r="DJ20" s="606"/>
      <c r="DK20" s="606"/>
      <c r="DL20" s="606"/>
      <c r="DM20" s="606"/>
      <c r="DN20" s="606"/>
      <c r="DO20" s="606"/>
      <c r="DP20" s="607"/>
      <c r="DQ20" s="611">
        <v>4011502</v>
      </c>
      <c r="DR20" s="606"/>
      <c r="DS20" s="606"/>
      <c r="DT20" s="606"/>
      <c r="DU20" s="606"/>
      <c r="DV20" s="606"/>
      <c r="DW20" s="606"/>
      <c r="DX20" s="606"/>
      <c r="DY20" s="606"/>
      <c r="DZ20" s="606"/>
      <c r="EA20" s="606"/>
      <c r="EB20" s="606"/>
      <c r="EC20" s="646"/>
    </row>
    <row r="21" spans="2:133" ht="11.25" customHeight="1">
      <c r="B21" s="600" t="s">
        <v>278</v>
      </c>
      <c r="C21" s="601"/>
      <c r="D21" s="601"/>
      <c r="E21" s="601"/>
      <c r="F21" s="601"/>
      <c r="G21" s="601"/>
      <c r="H21" s="601"/>
      <c r="I21" s="601"/>
      <c r="J21" s="601"/>
      <c r="K21" s="601"/>
      <c r="L21" s="601"/>
      <c r="M21" s="601"/>
      <c r="N21" s="601"/>
      <c r="O21" s="601"/>
      <c r="P21" s="601"/>
      <c r="Q21" s="602"/>
      <c r="R21" s="603" t="s">
        <v>237</v>
      </c>
      <c r="S21" s="606"/>
      <c r="T21" s="606"/>
      <c r="U21" s="606"/>
      <c r="V21" s="606"/>
      <c r="W21" s="606"/>
      <c r="X21" s="606"/>
      <c r="Y21" s="607"/>
      <c r="Z21" s="665" t="s">
        <v>132</v>
      </c>
      <c r="AA21" s="665"/>
      <c r="AB21" s="665"/>
      <c r="AC21" s="665"/>
      <c r="AD21" s="666" t="s">
        <v>132</v>
      </c>
      <c r="AE21" s="666"/>
      <c r="AF21" s="666"/>
      <c r="AG21" s="666"/>
      <c r="AH21" s="666"/>
      <c r="AI21" s="666"/>
      <c r="AJ21" s="666"/>
      <c r="AK21" s="666"/>
      <c r="AL21" s="608" t="s">
        <v>237</v>
      </c>
      <c r="AM21" s="609"/>
      <c r="AN21" s="609"/>
      <c r="AO21" s="667"/>
      <c r="AP21" s="711" t="s">
        <v>279</v>
      </c>
      <c r="AQ21" s="718"/>
      <c r="AR21" s="718"/>
      <c r="AS21" s="718"/>
      <c r="AT21" s="718"/>
      <c r="AU21" s="718"/>
      <c r="AV21" s="718"/>
      <c r="AW21" s="718"/>
      <c r="AX21" s="718"/>
      <c r="AY21" s="718"/>
      <c r="AZ21" s="718"/>
      <c r="BA21" s="718"/>
      <c r="BB21" s="718"/>
      <c r="BC21" s="718"/>
      <c r="BD21" s="718"/>
      <c r="BE21" s="718"/>
      <c r="BF21" s="713"/>
      <c r="BG21" s="603" t="s">
        <v>237</v>
      </c>
      <c r="BH21" s="606"/>
      <c r="BI21" s="606"/>
      <c r="BJ21" s="606"/>
      <c r="BK21" s="606"/>
      <c r="BL21" s="606"/>
      <c r="BM21" s="606"/>
      <c r="BN21" s="607"/>
      <c r="BO21" s="665" t="s">
        <v>132</v>
      </c>
      <c r="BP21" s="665"/>
      <c r="BQ21" s="665"/>
      <c r="BR21" s="665"/>
      <c r="BS21" s="611" t="s">
        <v>132</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280</v>
      </c>
      <c r="C22" s="601"/>
      <c r="D22" s="601"/>
      <c r="E22" s="601"/>
      <c r="F22" s="601"/>
      <c r="G22" s="601"/>
      <c r="H22" s="601"/>
      <c r="I22" s="601"/>
      <c r="J22" s="601"/>
      <c r="K22" s="601"/>
      <c r="L22" s="601"/>
      <c r="M22" s="601"/>
      <c r="N22" s="601"/>
      <c r="O22" s="601"/>
      <c r="P22" s="601"/>
      <c r="Q22" s="602"/>
      <c r="R22" s="603">
        <v>3320168</v>
      </c>
      <c r="S22" s="606"/>
      <c r="T22" s="606"/>
      <c r="U22" s="606"/>
      <c r="V22" s="606"/>
      <c r="W22" s="606"/>
      <c r="X22" s="606"/>
      <c r="Y22" s="607"/>
      <c r="Z22" s="665">
        <v>57.5</v>
      </c>
      <c r="AA22" s="665"/>
      <c r="AB22" s="665"/>
      <c r="AC22" s="665"/>
      <c r="AD22" s="666">
        <v>3128845</v>
      </c>
      <c r="AE22" s="666"/>
      <c r="AF22" s="666"/>
      <c r="AG22" s="666"/>
      <c r="AH22" s="666"/>
      <c r="AI22" s="666"/>
      <c r="AJ22" s="666"/>
      <c r="AK22" s="666"/>
      <c r="AL22" s="608">
        <v>99</v>
      </c>
      <c r="AM22" s="609"/>
      <c r="AN22" s="609"/>
      <c r="AO22" s="667"/>
      <c r="AP22" s="711" t="s">
        <v>281</v>
      </c>
      <c r="AQ22" s="718"/>
      <c r="AR22" s="718"/>
      <c r="AS22" s="718"/>
      <c r="AT22" s="718"/>
      <c r="AU22" s="718"/>
      <c r="AV22" s="718"/>
      <c r="AW22" s="718"/>
      <c r="AX22" s="718"/>
      <c r="AY22" s="718"/>
      <c r="AZ22" s="718"/>
      <c r="BA22" s="718"/>
      <c r="BB22" s="718"/>
      <c r="BC22" s="718"/>
      <c r="BD22" s="718"/>
      <c r="BE22" s="718"/>
      <c r="BF22" s="713"/>
      <c r="BG22" s="603" t="s">
        <v>132</v>
      </c>
      <c r="BH22" s="606"/>
      <c r="BI22" s="606"/>
      <c r="BJ22" s="606"/>
      <c r="BK22" s="606"/>
      <c r="BL22" s="606"/>
      <c r="BM22" s="606"/>
      <c r="BN22" s="607"/>
      <c r="BO22" s="665" t="s">
        <v>132</v>
      </c>
      <c r="BP22" s="665"/>
      <c r="BQ22" s="665"/>
      <c r="BR22" s="665"/>
      <c r="BS22" s="611" t="s">
        <v>237</v>
      </c>
      <c r="BT22" s="606"/>
      <c r="BU22" s="606"/>
      <c r="BV22" s="606"/>
      <c r="BW22" s="606"/>
      <c r="BX22" s="606"/>
      <c r="BY22" s="606"/>
      <c r="BZ22" s="606"/>
      <c r="CA22" s="606"/>
      <c r="CB22" s="646"/>
      <c r="CD22" s="720" t="s">
        <v>282</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283</v>
      </c>
      <c r="C23" s="601"/>
      <c r="D23" s="601"/>
      <c r="E23" s="601"/>
      <c r="F23" s="601"/>
      <c r="G23" s="601"/>
      <c r="H23" s="601"/>
      <c r="I23" s="601"/>
      <c r="J23" s="601"/>
      <c r="K23" s="601"/>
      <c r="L23" s="601"/>
      <c r="M23" s="601"/>
      <c r="N23" s="601"/>
      <c r="O23" s="601"/>
      <c r="P23" s="601"/>
      <c r="Q23" s="602"/>
      <c r="R23" s="603">
        <v>931</v>
      </c>
      <c r="S23" s="606"/>
      <c r="T23" s="606"/>
      <c r="U23" s="606"/>
      <c r="V23" s="606"/>
      <c r="W23" s="606"/>
      <c r="X23" s="606"/>
      <c r="Y23" s="607"/>
      <c r="Z23" s="665">
        <v>0</v>
      </c>
      <c r="AA23" s="665"/>
      <c r="AB23" s="665"/>
      <c r="AC23" s="665"/>
      <c r="AD23" s="666">
        <v>931</v>
      </c>
      <c r="AE23" s="666"/>
      <c r="AF23" s="666"/>
      <c r="AG23" s="666"/>
      <c r="AH23" s="666"/>
      <c r="AI23" s="666"/>
      <c r="AJ23" s="666"/>
      <c r="AK23" s="666"/>
      <c r="AL23" s="608">
        <v>0</v>
      </c>
      <c r="AM23" s="609"/>
      <c r="AN23" s="609"/>
      <c r="AO23" s="667"/>
      <c r="AP23" s="711" t="s">
        <v>284</v>
      </c>
      <c r="AQ23" s="718"/>
      <c r="AR23" s="718"/>
      <c r="AS23" s="718"/>
      <c r="AT23" s="718"/>
      <c r="AU23" s="718"/>
      <c r="AV23" s="718"/>
      <c r="AW23" s="718"/>
      <c r="AX23" s="718"/>
      <c r="AY23" s="718"/>
      <c r="AZ23" s="718"/>
      <c r="BA23" s="718"/>
      <c r="BB23" s="718"/>
      <c r="BC23" s="718"/>
      <c r="BD23" s="718"/>
      <c r="BE23" s="718"/>
      <c r="BF23" s="713"/>
      <c r="BG23" s="603" t="s">
        <v>132</v>
      </c>
      <c r="BH23" s="606"/>
      <c r="BI23" s="606"/>
      <c r="BJ23" s="606"/>
      <c r="BK23" s="606"/>
      <c r="BL23" s="606"/>
      <c r="BM23" s="606"/>
      <c r="BN23" s="607"/>
      <c r="BO23" s="665" t="s">
        <v>132</v>
      </c>
      <c r="BP23" s="665"/>
      <c r="BQ23" s="665"/>
      <c r="BR23" s="665"/>
      <c r="BS23" s="611" t="s">
        <v>132</v>
      </c>
      <c r="BT23" s="606"/>
      <c r="BU23" s="606"/>
      <c r="BV23" s="606"/>
      <c r="BW23" s="606"/>
      <c r="BX23" s="606"/>
      <c r="BY23" s="606"/>
      <c r="BZ23" s="606"/>
      <c r="CA23" s="606"/>
      <c r="CB23" s="646"/>
      <c r="CD23" s="720" t="s">
        <v>223</v>
      </c>
      <c r="CE23" s="721"/>
      <c r="CF23" s="721"/>
      <c r="CG23" s="721"/>
      <c r="CH23" s="721"/>
      <c r="CI23" s="721"/>
      <c r="CJ23" s="721"/>
      <c r="CK23" s="721"/>
      <c r="CL23" s="721"/>
      <c r="CM23" s="721"/>
      <c r="CN23" s="721"/>
      <c r="CO23" s="721"/>
      <c r="CP23" s="721"/>
      <c r="CQ23" s="722"/>
      <c r="CR23" s="720" t="s">
        <v>285</v>
      </c>
      <c r="CS23" s="721"/>
      <c r="CT23" s="721"/>
      <c r="CU23" s="721"/>
      <c r="CV23" s="721"/>
      <c r="CW23" s="721"/>
      <c r="CX23" s="721"/>
      <c r="CY23" s="722"/>
      <c r="CZ23" s="720" t="s">
        <v>286</v>
      </c>
      <c r="DA23" s="721"/>
      <c r="DB23" s="721"/>
      <c r="DC23" s="722"/>
      <c r="DD23" s="720" t="s">
        <v>287</v>
      </c>
      <c r="DE23" s="721"/>
      <c r="DF23" s="721"/>
      <c r="DG23" s="721"/>
      <c r="DH23" s="721"/>
      <c r="DI23" s="721"/>
      <c r="DJ23" s="721"/>
      <c r="DK23" s="722"/>
      <c r="DL23" s="729" t="s">
        <v>288</v>
      </c>
      <c r="DM23" s="730"/>
      <c r="DN23" s="730"/>
      <c r="DO23" s="730"/>
      <c r="DP23" s="730"/>
      <c r="DQ23" s="730"/>
      <c r="DR23" s="730"/>
      <c r="DS23" s="730"/>
      <c r="DT23" s="730"/>
      <c r="DU23" s="730"/>
      <c r="DV23" s="731"/>
      <c r="DW23" s="720" t="s">
        <v>289</v>
      </c>
      <c r="DX23" s="721"/>
      <c r="DY23" s="721"/>
      <c r="DZ23" s="721"/>
      <c r="EA23" s="721"/>
      <c r="EB23" s="721"/>
      <c r="EC23" s="722"/>
    </row>
    <row r="24" spans="2:133" ht="11.25" customHeight="1">
      <c r="B24" s="600" t="s">
        <v>290</v>
      </c>
      <c r="C24" s="601"/>
      <c r="D24" s="601"/>
      <c r="E24" s="601"/>
      <c r="F24" s="601"/>
      <c r="G24" s="601"/>
      <c r="H24" s="601"/>
      <c r="I24" s="601"/>
      <c r="J24" s="601"/>
      <c r="K24" s="601"/>
      <c r="L24" s="601"/>
      <c r="M24" s="601"/>
      <c r="N24" s="601"/>
      <c r="O24" s="601"/>
      <c r="P24" s="601"/>
      <c r="Q24" s="602"/>
      <c r="R24" s="603">
        <v>6662</v>
      </c>
      <c r="S24" s="606"/>
      <c r="T24" s="606"/>
      <c r="U24" s="606"/>
      <c r="V24" s="606"/>
      <c r="W24" s="606"/>
      <c r="X24" s="606"/>
      <c r="Y24" s="607"/>
      <c r="Z24" s="665">
        <v>0.1</v>
      </c>
      <c r="AA24" s="665"/>
      <c r="AB24" s="665"/>
      <c r="AC24" s="665"/>
      <c r="AD24" s="666" t="s">
        <v>132</v>
      </c>
      <c r="AE24" s="666"/>
      <c r="AF24" s="666"/>
      <c r="AG24" s="666"/>
      <c r="AH24" s="666"/>
      <c r="AI24" s="666"/>
      <c r="AJ24" s="666"/>
      <c r="AK24" s="666"/>
      <c r="AL24" s="608" t="s">
        <v>237</v>
      </c>
      <c r="AM24" s="609"/>
      <c r="AN24" s="609"/>
      <c r="AO24" s="667"/>
      <c r="AP24" s="711" t="s">
        <v>291</v>
      </c>
      <c r="AQ24" s="718"/>
      <c r="AR24" s="718"/>
      <c r="AS24" s="718"/>
      <c r="AT24" s="718"/>
      <c r="AU24" s="718"/>
      <c r="AV24" s="718"/>
      <c r="AW24" s="718"/>
      <c r="AX24" s="718"/>
      <c r="AY24" s="718"/>
      <c r="AZ24" s="718"/>
      <c r="BA24" s="718"/>
      <c r="BB24" s="718"/>
      <c r="BC24" s="718"/>
      <c r="BD24" s="718"/>
      <c r="BE24" s="718"/>
      <c r="BF24" s="713"/>
      <c r="BG24" s="603" t="s">
        <v>132</v>
      </c>
      <c r="BH24" s="606"/>
      <c r="BI24" s="606"/>
      <c r="BJ24" s="606"/>
      <c r="BK24" s="606"/>
      <c r="BL24" s="606"/>
      <c r="BM24" s="606"/>
      <c r="BN24" s="607"/>
      <c r="BO24" s="665" t="s">
        <v>132</v>
      </c>
      <c r="BP24" s="665"/>
      <c r="BQ24" s="665"/>
      <c r="BR24" s="665"/>
      <c r="BS24" s="611" t="s">
        <v>237</v>
      </c>
      <c r="BT24" s="606"/>
      <c r="BU24" s="606"/>
      <c r="BV24" s="606"/>
      <c r="BW24" s="606"/>
      <c r="BX24" s="606"/>
      <c r="BY24" s="606"/>
      <c r="BZ24" s="606"/>
      <c r="CA24" s="606"/>
      <c r="CB24" s="646"/>
      <c r="CD24" s="674" t="s">
        <v>292</v>
      </c>
      <c r="CE24" s="675"/>
      <c r="CF24" s="675"/>
      <c r="CG24" s="675"/>
      <c r="CH24" s="675"/>
      <c r="CI24" s="675"/>
      <c r="CJ24" s="675"/>
      <c r="CK24" s="675"/>
      <c r="CL24" s="675"/>
      <c r="CM24" s="675"/>
      <c r="CN24" s="675"/>
      <c r="CO24" s="675"/>
      <c r="CP24" s="675"/>
      <c r="CQ24" s="676"/>
      <c r="CR24" s="668">
        <v>2041965</v>
      </c>
      <c r="CS24" s="669"/>
      <c r="CT24" s="669"/>
      <c r="CU24" s="669"/>
      <c r="CV24" s="669"/>
      <c r="CW24" s="669"/>
      <c r="CX24" s="669"/>
      <c r="CY24" s="715"/>
      <c r="CZ24" s="716">
        <v>35.6</v>
      </c>
      <c r="DA24" s="685"/>
      <c r="DB24" s="685"/>
      <c r="DC24" s="719"/>
      <c r="DD24" s="714">
        <v>1761243</v>
      </c>
      <c r="DE24" s="669"/>
      <c r="DF24" s="669"/>
      <c r="DG24" s="669"/>
      <c r="DH24" s="669"/>
      <c r="DI24" s="669"/>
      <c r="DJ24" s="669"/>
      <c r="DK24" s="715"/>
      <c r="DL24" s="714">
        <v>1726990</v>
      </c>
      <c r="DM24" s="669"/>
      <c r="DN24" s="669"/>
      <c r="DO24" s="669"/>
      <c r="DP24" s="669"/>
      <c r="DQ24" s="669"/>
      <c r="DR24" s="669"/>
      <c r="DS24" s="669"/>
      <c r="DT24" s="669"/>
      <c r="DU24" s="669"/>
      <c r="DV24" s="715"/>
      <c r="DW24" s="716">
        <v>52.3</v>
      </c>
      <c r="DX24" s="685"/>
      <c r="DY24" s="685"/>
      <c r="DZ24" s="685"/>
      <c r="EA24" s="685"/>
      <c r="EB24" s="685"/>
      <c r="EC24" s="717"/>
    </row>
    <row r="25" spans="2:133" ht="11.25" customHeight="1">
      <c r="B25" s="600" t="s">
        <v>293</v>
      </c>
      <c r="C25" s="601"/>
      <c r="D25" s="601"/>
      <c r="E25" s="601"/>
      <c r="F25" s="601"/>
      <c r="G25" s="601"/>
      <c r="H25" s="601"/>
      <c r="I25" s="601"/>
      <c r="J25" s="601"/>
      <c r="K25" s="601"/>
      <c r="L25" s="601"/>
      <c r="M25" s="601"/>
      <c r="N25" s="601"/>
      <c r="O25" s="601"/>
      <c r="P25" s="601"/>
      <c r="Q25" s="602"/>
      <c r="R25" s="603">
        <v>97395</v>
      </c>
      <c r="S25" s="606"/>
      <c r="T25" s="606"/>
      <c r="U25" s="606"/>
      <c r="V25" s="606"/>
      <c r="W25" s="606"/>
      <c r="X25" s="606"/>
      <c r="Y25" s="607"/>
      <c r="Z25" s="665">
        <v>1.7</v>
      </c>
      <c r="AA25" s="665"/>
      <c r="AB25" s="665"/>
      <c r="AC25" s="665"/>
      <c r="AD25" s="666">
        <v>4594</v>
      </c>
      <c r="AE25" s="666"/>
      <c r="AF25" s="666"/>
      <c r="AG25" s="666"/>
      <c r="AH25" s="666"/>
      <c r="AI25" s="666"/>
      <c r="AJ25" s="666"/>
      <c r="AK25" s="666"/>
      <c r="AL25" s="608">
        <v>0.1</v>
      </c>
      <c r="AM25" s="609"/>
      <c r="AN25" s="609"/>
      <c r="AO25" s="667"/>
      <c r="AP25" s="711" t="s">
        <v>294</v>
      </c>
      <c r="AQ25" s="718"/>
      <c r="AR25" s="718"/>
      <c r="AS25" s="718"/>
      <c r="AT25" s="718"/>
      <c r="AU25" s="718"/>
      <c r="AV25" s="718"/>
      <c r="AW25" s="718"/>
      <c r="AX25" s="718"/>
      <c r="AY25" s="718"/>
      <c r="AZ25" s="718"/>
      <c r="BA25" s="718"/>
      <c r="BB25" s="718"/>
      <c r="BC25" s="718"/>
      <c r="BD25" s="718"/>
      <c r="BE25" s="718"/>
      <c r="BF25" s="713"/>
      <c r="BG25" s="603" t="s">
        <v>132</v>
      </c>
      <c r="BH25" s="606"/>
      <c r="BI25" s="606"/>
      <c r="BJ25" s="606"/>
      <c r="BK25" s="606"/>
      <c r="BL25" s="606"/>
      <c r="BM25" s="606"/>
      <c r="BN25" s="607"/>
      <c r="BO25" s="665" t="s">
        <v>237</v>
      </c>
      <c r="BP25" s="665"/>
      <c r="BQ25" s="665"/>
      <c r="BR25" s="665"/>
      <c r="BS25" s="611" t="s">
        <v>237</v>
      </c>
      <c r="BT25" s="606"/>
      <c r="BU25" s="606"/>
      <c r="BV25" s="606"/>
      <c r="BW25" s="606"/>
      <c r="BX25" s="606"/>
      <c r="BY25" s="606"/>
      <c r="BZ25" s="606"/>
      <c r="CA25" s="606"/>
      <c r="CB25" s="646"/>
      <c r="CD25" s="647" t="s">
        <v>295</v>
      </c>
      <c r="CE25" s="644"/>
      <c r="CF25" s="644"/>
      <c r="CG25" s="644"/>
      <c r="CH25" s="644"/>
      <c r="CI25" s="644"/>
      <c r="CJ25" s="644"/>
      <c r="CK25" s="644"/>
      <c r="CL25" s="644"/>
      <c r="CM25" s="644"/>
      <c r="CN25" s="644"/>
      <c r="CO25" s="644"/>
      <c r="CP25" s="644"/>
      <c r="CQ25" s="645"/>
      <c r="CR25" s="603">
        <v>990186</v>
      </c>
      <c r="CS25" s="604"/>
      <c r="CT25" s="604"/>
      <c r="CU25" s="604"/>
      <c r="CV25" s="604"/>
      <c r="CW25" s="604"/>
      <c r="CX25" s="604"/>
      <c r="CY25" s="605"/>
      <c r="CZ25" s="608">
        <v>17.3</v>
      </c>
      <c r="DA25" s="637"/>
      <c r="DB25" s="637"/>
      <c r="DC25" s="638"/>
      <c r="DD25" s="611">
        <v>935314</v>
      </c>
      <c r="DE25" s="604"/>
      <c r="DF25" s="604"/>
      <c r="DG25" s="604"/>
      <c r="DH25" s="604"/>
      <c r="DI25" s="604"/>
      <c r="DJ25" s="604"/>
      <c r="DK25" s="605"/>
      <c r="DL25" s="611">
        <v>901516</v>
      </c>
      <c r="DM25" s="604"/>
      <c r="DN25" s="604"/>
      <c r="DO25" s="604"/>
      <c r="DP25" s="604"/>
      <c r="DQ25" s="604"/>
      <c r="DR25" s="604"/>
      <c r="DS25" s="604"/>
      <c r="DT25" s="604"/>
      <c r="DU25" s="604"/>
      <c r="DV25" s="605"/>
      <c r="DW25" s="608">
        <v>27.3</v>
      </c>
      <c r="DX25" s="637"/>
      <c r="DY25" s="637"/>
      <c r="DZ25" s="637"/>
      <c r="EA25" s="637"/>
      <c r="EB25" s="637"/>
      <c r="EC25" s="639"/>
    </row>
    <row r="26" spans="2:133" ht="11.25" customHeight="1">
      <c r="B26" s="600" t="s">
        <v>296</v>
      </c>
      <c r="C26" s="601"/>
      <c r="D26" s="601"/>
      <c r="E26" s="601"/>
      <c r="F26" s="601"/>
      <c r="G26" s="601"/>
      <c r="H26" s="601"/>
      <c r="I26" s="601"/>
      <c r="J26" s="601"/>
      <c r="K26" s="601"/>
      <c r="L26" s="601"/>
      <c r="M26" s="601"/>
      <c r="N26" s="601"/>
      <c r="O26" s="601"/>
      <c r="P26" s="601"/>
      <c r="Q26" s="602"/>
      <c r="R26" s="603">
        <v>6771</v>
      </c>
      <c r="S26" s="606"/>
      <c r="T26" s="606"/>
      <c r="U26" s="606"/>
      <c r="V26" s="606"/>
      <c r="W26" s="606"/>
      <c r="X26" s="606"/>
      <c r="Y26" s="607"/>
      <c r="Z26" s="665">
        <v>0.1</v>
      </c>
      <c r="AA26" s="665"/>
      <c r="AB26" s="665"/>
      <c r="AC26" s="665"/>
      <c r="AD26" s="666" t="s">
        <v>132</v>
      </c>
      <c r="AE26" s="666"/>
      <c r="AF26" s="666"/>
      <c r="AG26" s="666"/>
      <c r="AH26" s="666"/>
      <c r="AI26" s="666"/>
      <c r="AJ26" s="666"/>
      <c r="AK26" s="666"/>
      <c r="AL26" s="608" t="s">
        <v>237</v>
      </c>
      <c r="AM26" s="609"/>
      <c r="AN26" s="609"/>
      <c r="AO26" s="667"/>
      <c r="AP26" s="711" t="s">
        <v>297</v>
      </c>
      <c r="AQ26" s="712"/>
      <c r="AR26" s="712"/>
      <c r="AS26" s="712"/>
      <c r="AT26" s="712"/>
      <c r="AU26" s="712"/>
      <c r="AV26" s="712"/>
      <c r="AW26" s="712"/>
      <c r="AX26" s="712"/>
      <c r="AY26" s="712"/>
      <c r="AZ26" s="712"/>
      <c r="BA26" s="712"/>
      <c r="BB26" s="712"/>
      <c r="BC26" s="712"/>
      <c r="BD26" s="712"/>
      <c r="BE26" s="712"/>
      <c r="BF26" s="713"/>
      <c r="BG26" s="603" t="s">
        <v>132</v>
      </c>
      <c r="BH26" s="606"/>
      <c r="BI26" s="606"/>
      <c r="BJ26" s="606"/>
      <c r="BK26" s="606"/>
      <c r="BL26" s="606"/>
      <c r="BM26" s="606"/>
      <c r="BN26" s="607"/>
      <c r="BO26" s="665" t="s">
        <v>237</v>
      </c>
      <c r="BP26" s="665"/>
      <c r="BQ26" s="665"/>
      <c r="BR26" s="665"/>
      <c r="BS26" s="611" t="s">
        <v>132</v>
      </c>
      <c r="BT26" s="606"/>
      <c r="BU26" s="606"/>
      <c r="BV26" s="606"/>
      <c r="BW26" s="606"/>
      <c r="BX26" s="606"/>
      <c r="BY26" s="606"/>
      <c r="BZ26" s="606"/>
      <c r="CA26" s="606"/>
      <c r="CB26" s="646"/>
      <c r="CD26" s="647" t="s">
        <v>298</v>
      </c>
      <c r="CE26" s="644"/>
      <c r="CF26" s="644"/>
      <c r="CG26" s="644"/>
      <c r="CH26" s="644"/>
      <c r="CI26" s="644"/>
      <c r="CJ26" s="644"/>
      <c r="CK26" s="644"/>
      <c r="CL26" s="644"/>
      <c r="CM26" s="644"/>
      <c r="CN26" s="644"/>
      <c r="CO26" s="644"/>
      <c r="CP26" s="644"/>
      <c r="CQ26" s="645"/>
      <c r="CR26" s="603">
        <v>593399</v>
      </c>
      <c r="CS26" s="606"/>
      <c r="CT26" s="606"/>
      <c r="CU26" s="606"/>
      <c r="CV26" s="606"/>
      <c r="CW26" s="606"/>
      <c r="CX26" s="606"/>
      <c r="CY26" s="607"/>
      <c r="CZ26" s="608">
        <v>10.4</v>
      </c>
      <c r="DA26" s="637"/>
      <c r="DB26" s="637"/>
      <c r="DC26" s="638"/>
      <c r="DD26" s="611">
        <v>545297</v>
      </c>
      <c r="DE26" s="606"/>
      <c r="DF26" s="606"/>
      <c r="DG26" s="606"/>
      <c r="DH26" s="606"/>
      <c r="DI26" s="606"/>
      <c r="DJ26" s="606"/>
      <c r="DK26" s="607"/>
      <c r="DL26" s="611" t="s">
        <v>132</v>
      </c>
      <c r="DM26" s="606"/>
      <c r="DN26" s="606"/>
      <c r="DO26" s="606"/>
      <c r="DP26" s="606"/>
      <c r="DQ26" s="606"/>
      <c r="DR26" s="606"/>
      <c r="DS26" s="606"/>
      <c r="DT26" s="606"/>
      <c r="DU26" s="606"/>
      <c r="DV26" s="607"/>
      <c r="DW26" s="608" t="s">
        <v>132</v>
      </c>
      <c r="DX26" s="637"/>
      <c r="DY26" s="637"/>
      <c r="DZ26" s="637"/>
      <c r="EA26" s="637"/>
      <c r="EB26" s="637"/>
      <c r="EC26" s="639"/>
    </row>
    <row r="27" spans="2:133" ht="11.25" customHeight="1">
      <c r="B27" s="600" t="s">
        <v>299</v>
      </c>
      <c r="C27" s="601"/>
      <c r="D27" s="601"/>
      <c r="E27" s="601"/>
      <c r="F27" s="601"/>
      <c r="G27" s="601"/>
      <c r="H27" s="601"/>
      <c r="I27" s="601"/>
      <c r="J27" s="601"/>
      <c r="K27" s="601"/>
      <c r="L27" s="601"/>
      <c r="M27" s="601"/>
      <c r="N27" s="601"/>
      <c r="O27" s="601"/>
      <c r="P27" s="601"/>
      <c r="Q27" s="602"/>
      <c r="R27" s="603">
        <v>532904</v>
      </c>
      <c r="S27" s="606"/>
      <c r="T27" s="606"/>
      <c r="U27" s="606"/>
      <c r="V27" s="606"/>
      <c r="W27" s="606"/>
      <c r="X27" s="606"/>
      <c r="Y27" s="607"/>
      <c r="Z27" s="665">
        <v>9.1999999999999993</v>
      </c>
      <c r="AA27" s="665"/>
      <c r="AB27" s="665"/>
      <c r="AC27" s="665"/>
      <c r="AD27" s="666" t="s">
        <v>132</v>
      </c>
      <c r="AE27" s="666"/>
      <c r="AF27" s="666"/>
      <c r="AG27" s="666"/>
      <c r="AH27" s="666"/>
      <c r="AI27" s="666"/>
      <c r="AJ27" s="666"/>
      <c r="AK27" s="666"/>
      <c r="AL27" s="608" t="s">
        <v>132</v>
      </c>
      <c r="AM27" s="609"/>
      <c r="AN27" s="609"/>
      <c r="AO27" s="667"/>
      <c r="AP27" s="600" t="s">
        <v>300</v>
      </c>
      <c r="AQ27" s="601"/>
      <c r="AR27" s="601"/>
      <c r="AS27" s="601"/>
      <c r="AT27" s="601"/>
      <c r="AU27" s="601"/>
      <c r="AV27" s="601"/>
      <c r="AW27" s="601"/>
      <c r="AX27" s="601"/>
      <c r="AY27" s="601"/>
      <c r="AZ27" s="601"/>
      <c r="BA27" s="601"/>
      <c r="BB27" s="601"/>
      <c r="BC27" s="601"/>
      <c r="BD27" s="601"/>
      <c r="BE27" s="601"/>
      <c r="BF27" s="602"/>
      <c r="BG27" s="603">
        <v>787392</v>
      </c>
      <c r="BH27" s="606"/>
      <c r="BI27" s="606"/>
      <c r="BJ27" s="606"/>
      <c r="BK27" s="606"/>
      <c r="BL27" s="606"/>
      <c r="BM27" s="606"/>
      <c r="BN27" s="607"/>
      <c r="BO27" s="665">
        <v>100</v>
      </c>
      <c r="BP27" s="665"/>
      <c r="BQ27" s="665"/>
      <c r="BR27" s="665"/>
      <c r="BS27" s="611" t="s">
        <v>132</v>
      </c>
      <c r="BT27" s="606"/>
      <c r="BU27" s="606"/>
      <c r="BV27" s="606"/>
      <c r="BW27" s="606"/>
      <c r="BX27" s="606"/>
      <c r="BY27" s="606"/>
      <c r="BZ27" s="606"/>
      <c r="CA27" s="606"/>
      <c r="CB27" s="646"/>
      <c r="CD27" s="647" t="s">
        <v>301</v>
      </c>
      <c r="CE27" s="644"/>
      <c r="CF27" s="644"/>
      <c r="CG27" s="644"/>
      <c r="CH27" s="644"/>
      <c r="CI27" s="644"/>
      <c r="CJ27" s="644"/>
      <c r="CK27" s="644"/>
      <c r="CL27" s="644"/>
      <c r="CM27" s="644"/>
      <c r="CN27" s="644"/>
      <c r="CO27" s="644"/>
      <c r="CP27" s="644"/>
      <c r="CQ27" s="645"/>
      <c r="CR27" s="603">
        <v>311432</v>
      </c>
      <c r="CS27" s="604"/>
      <c r="CT27" s="604"/>
      <c r="CU27" s="604"/>
      <c r="CV27" s="604"/>
      <c r="CW27" s="604"/>
      <c r="CX27" s="604"/>
      <c r="CY27" s="605"/>
      <c r="CZ27" s="608">
        <v>5.4</v>
      </c>
      <c r="DA27" s="637"/>
      <c r="DB27" s="637"/>
      <c r="DC27" s="638"/>
      <c r="DD27" s="611">
        <v>85582</v>
      </c>
      <c r="DE27" s="604"/>
      <c r="DF27" s="604"/>
      <c r="DG27" s="604"/>
      <c r="DH27" s="604"/>
      <c r="DI27" s="604"/>
      <c r="DJ27" s="604"/>
      <c r="DK27" s="605"/>
      <c r="DL27" s="611">
        <v>85127</v>
      </c>
      <c r="DM27" s="604"/>
      <c r="DN27" s="604"/>
      <c r="DO27" s="604"/>
      <c r="DP27" s="604"/>
      <c r="DQ27" s="604"/>
      <c r="DR27" s="604"/>
      <c r="DS27" s="604"/>
      <c r="DT27" s="604"/>
      <c r="DU27" s="604"/>
      <c r="DV27" s="605"/>
      <c r="DW27" s="608">
        <v>2.6</v>
      </c>
      <c r="DX27" s="637"/>
      <c r="DY27" s="637"/>
      <c r="DZ27" s="637"/>
      <c r="EA27" s="637"/>
      <c r="EB27" s="637"/>
      <c r="EC27" s="639"/>
    </row>
    <row r="28" spans="2:133" ht="11.25" customHeight="1">
      <c r="B28" s="708" t="s">
        <v>302</v>
      </c>
      <c r="C28" s="709"/>
      <c r="D28" s="709"/>
      <c r="E28" s="709"/>
      <c r="F28" s="709"/>
      <c r="G28" s="709"/>
      <c r="H28" s="709"/>
      <c r="I28" s="709"/>
      <c r="J28" s="709"/>
      <c r="K28" s="709"/>
      <c r="L28" s="709"/>
      <c r="M28" s="709"/>
      <c r="N28" s="709"/>
      <c r="O28" s="709"/>
      <c r="P28" s="709"/>
      <c r="Q28" s="710"/>
      <c r="R28" s="603" t="s">
        <v>237</v>
      </c>
      <c r="S28" s="606"/>
      <c r="T28" s="606"/>
      <c r="U28" s="606"/>
      <c r="V28" s="606"/>
      <c r="W28" s="606"/>
      <c r="X28" s="606"/>
      <c r="Y28" s="607"/>
      <c r="Z28" s="665" t="s">
        <v>132</v>
      </c>
      <c r="AA28" s="665"/>
      <c r="AB28" s="665"/>
      <c r="AC28" s="665"/>
      <c r="AD28" s="666" t="s">
        <v>132</v>
      </c>
      <c r="AE28" s="666"/>
      <c r="AF28" s="666"/>
      <c r="AG28" s="666"/>
      <c r="AH28" s="666"/>
      <c r="AI28" s="666"/>
      <c r="AJ28" s="666"/>
      <c r="AK28" s="666"/>
      <c r="AL28" s="608" t="s">
        <v>132</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303</v>
      </c>
      <c r="CE28" s="644"/>
      <c r="CF28" s="644"/>
      <c r="CG28" s="644"/>
      <c r="CH28" s="644"/>
      <c r="CI28" s="644"/>
      <c r="CJ28" s="644"/>
      <c r="CK28" s="644"/>
      <c r="CL28" s="644"/>
      <c r="CM28" s="644"/>
      <c r="CN28" s="644"/>
      <c r="CO28" s="644"/>
      <c r="CP28" s="644"/>
      <c r="CQ28" s="645"/>
      <c r="CR28" s="603">
        <v>740347</v>
      </c>
      <c r="CS28" s="606"/>
      <c r="CT28" s="606"/>
      <c r="CU28" s="606"/>
      <c r="CV28" s="606"/>
      <c r="CW28" s="606"/>
      <c r="CX28" s="606"/>
      <c r="CY28" s="607"/>
      <c r="CZ28" s="608">
        <v>12.9</v>
      </c>
      <c r="DA28" s="637"/>
      <c r="DB28" s="637"/>
      <c r="DC28" s="638"/>
      <c r="DD28" s="611">
        <v>740347</v>
      </c>
      <c r="DE28" s="606"/>
      <c r="DF28" s="606"/>
      <c r="DG28" s="606"/>
      <c r="DH28" s="606"/>
      <c r="DI28" s="606"/>
      <c r="DJ28" s="606"/>
      <c r="DK28" s="607"/>
      <c r="DL28" s="611">
        <v>740347</v>
      </c>
      <c r="DM28" s="606"/>
      <c r="DN28" s="606"/>
      <c r="DO28" s="606"/>
      <c r="DP28" s="606"/>
      <c r="DQ28" s="606"/>
      <c r="DR28" s="606"/>
      <c r="DS28" s="606"/>
      <c r="DT28" s="606"/>
      <c r="DU28" s="606"/>
      <c r="DV28" s="607"/>
      <c r="DW28" s="608">
        <v>22.4</v>
      </c>
      <c r="DX28" s="637"/>
      <c r="DY28" s="637"/>
      <c r="DZ28" s="637"/>
      <c r="EA28" s="637"/>
      <c r="EB28" s="637"/>
      <c r="EC28" s="639"/>
    </row>
    <row r="29" spans="2:133" ht="11.25" customHeight="1">
      <c r="B29" s="600" t="s">
        <v>304</v>
      </c>
      <c r="C29" s="601"/>
      <c r="D29" s="601"/>
      <c r="E29" s="601"/>
      <c r="F29" s="601"/>
      <c r="G29" s="601"/>
      <c r="H29" s="601"/>
      <c r="I29" s="601"/>
      <c r="J29" s="601"/>
      <c r="K29" s="601"/>
      <c r="L29" s="601"/>
      <c r="M29" s="601"/>
      <c r="N29" s="601"/>
      <c r="O29" s="601"/>
      <c r="P29" s="601"/>
      <c r="Q29" s="602"/>
      <c r="R29" s="603">
        <v>372994</v>
      </c>
      <c r="S29" s="606"/>
      <c r="T29" s="606"/>
      <c r="U29" s="606"/>
      <c r="V29" s="606"/>
      <c r="W29" s="606"/>
      <c r="X29" s="606"/>
      <c r="Y29" s="607"/>
      <c r="Z29" s="665">
        <v>6.5</v>
      </c>
      <c r="AA29" s="665"/>
      <c r="AB29" s="665"/>
      <c r="AC29" s="665"/>
      <c r="AD29" s="666" t="s">
        <v>132</v>
      </c>
      <c r="AE29" s="666"/>
      <c r="AF29" s="666"/>
      <c r="AG29" s="666"/>
      <c r="AH29" s="666"/>
      <c r="AI29" s="666"/>
      <c r="AJ29" s="666"/>
      <c r="AK29" s="666"/>
      <c r="AL29" s="608" t="s">
        <v>132</v>
      </c>
      <c r="AM29" s="609"/>
      <c r="AN29" s="609"/>
      <c r="AO29" s="667"/>
      <c r="AP29" s="677" t="s">
        <v>223</v>
      </c>
      <c r="AQ29" s="678"/>
      <c r="AR29" s="678"/>
      <c r="AS29" s="678"/>
      <c r="AT29" s="678"/>
      <c r="AU29" s="678"/>
      <c r="AV29" s="678"/>
      <c r="AW29" s="678"/>
      <c r="AX29" s="678"/>
      <c r="AY29" s="678"/>
      <c r="AZ29" s="678"/>
      <c r="BA29" s="678"/>
      <c r="BB29" s="678"/>
      <c r="BC29" s="678"/>
      <c r="BD29" s="678"/>
      <c r="BE29" s="678"/>
      <c r="BF29" s="679"/>
      <c r="BG29" s="677" t="s">
        <v>305</v>
      </c>
      <c r="BH29" s="705"/>
      <c r="BI29" s="705"/>
      <c r="BJ29" s="705"/>
      <c r="BK29" s="705"/>
      <c r="BL29" s="705"/>
      <c r="BM29" s="705"/>
      <c r="BN29" s="705"/>
      <c r="BO29" s="705"/>
      <c r="BP29" s="705"/>
      <c r="BQ29" s="706"/>
      <c r="BR29" s="677" t="s">
        <v>306</v>
      </c>
      <c r="BS29" s="705"/>
      <c r="BT29" s="705"/>
      <c r="BU29" s="705"/>
      <c r="BV29" s="705"/>
      <c r="BW29" s="705"/>
      <c r="BX29" s="705"/>
      <c r="BY29" s="705"/>
      <c r="BZ29" s="705"/>
      <c r="CA29" s="705"/>
      <c r="CB29" s="706"/>
      <c r="CD29" s="687" t="s">
        <v>307</v>
      </c>
      <c r="CE29" s="688"/>
      <c r="CF29" s="647" t="s">
        <v>308</v>
      </c>
      <c r="CG29" s="644"/>
      <c r="CH29" s="644"/>
      <c r="CI29" s="644"/>
      <c r="CJ29" s="644"/>
      <c r="CK29" s="644"/>
      <c r="CL29" s="644"/>
      <c r="CM29" s="644"/>
      <c r="CN29" s="644"/>
      <c r="CO29" s="644"/>
      <c r="CP29" s="644"/>
      <c r="CQ29" s="645"/>
      <c r="CR29" s="603">
        <v>740266</v>
      </c>
      <c r="CS29" s="604"/>
      <c r="CT29" s="604"/>
      <c r="CU29" s="604"/>
      <c r="CV29" s="604"/>
      <c r="CW29" s="604"/>
      <c r="CX29" s="604"/>
      <c r="CY29" s="605"/>
      <c r="CZ29" s="608">
        <v>12.9</v>
      </c>
      <c r="DA29" s="637"/>
      <c r="DB29" s="637"/>
      <c r="DC29" s="638"/>
      <c r="DD29" s="611">
        <v>740266</v>
      </c>
      <c r="DE29" s="604"/>
      <c r="DF29" s="604"/>
      <c r="DG29" s="604"/>
      <c r="DH29" s="604"/>
      <c r="DI29" s="604"/>
      <c r="DJ29" s="604"/>
      <c r="DK29" s="605"/>
      <c r="DL29" s="611">
        <v>740266</v>
      </c>
      <c r="DM29" s="604"/>
      <c r="DN29" s="604"/>
      <c r="DO29" s="604"/>
      <c r="DP29" s="604"/>
      <c r="DQ29" s="604"/>
      <c r="DR29" s="604"/>
      <c r="DS29" s="604"/>
      <c r="DT29" s="604"/>
      <c r="DU29" s="604"/>
      <c r="DV29" s="605"/>
      <c r="DW29" s="608">
        <v>22.4</v>
      </c>
      <c r="DX29" s="637"/>
      <c r="DY29" s="637"/>
      <c r="DZ29" s="637"/>
      <c r="EA29" s="637"/>
      <c r="EB29" s="637"/>
      <c r="EC29" s="639"/>
    </row>
    <row r="30" spans="2:133" ht="11.25" customHeight="1">
      <c r="B30" s="600" t="s">
        <v>309</v>
      </c>
      <c r="C30" s="601"/>
      <c r="D30" s="601"/>
      <c r="E30" s="601"/>
      <c r="F30" s="601"/>
      <c r="G30" s="601"/>
      <c r="H30" s="601"/>
      <c r="I30" s="601"/>
      <c r="J30" s="601"/>
      <c r="K30" s="601"/>
      <c r="L30" s="601"/>
      <c r="M30" s="601"/>
      <c r="N30" s="601"/>
      <c r="O30" s="601"/>
      <c r="P30" s="601"/>
      <c r="Q30" s="602"/>
      <c r="R30" s="603">
        <v>31182</v>
      </c>
      <c r="S30" s="606"/>
      <c r="T30" s="606"/>
      <c r="U30" s="606"/>
      <c r="V30" s="606"/>
      <c r="W30" s="606"/>
      <c r="X30" s="606"/>
      <c r="Y30" s="607"/>
      <c r="Z30" s="665">
        <v>0.5</v>
      </c>
      <c r="AA30" s="665"/>
      <c r="AB30" s="665"/>
      <c r="AC30" s="665"/>
      <c r="AD30" s="666">
        <v>24486</v>
      </c>
      <c r="AE30" s="666"/>
      <c r="AF30" s="666"/>
      <c r="AG30" s="666"/>
      <c r="AH30" s="666"/>
      <c r="AI30" s="666"/>
      <c r="AJ30" s="666"/>
      <c r="AK30" s="666"/>
      <c r="AL30" s="608">
        <v>0.8</v>
      </c>
      <c r="AM30" s="609"/>
      <c r="AN30" s="609"/>
      <c r="AO30" s="667"/>
      <c r="AP30" s="693" t="s">
        <v>310</v>
      </c>
      <c r="AQ30" s="694"/>
      <c r="AR30" s="694"/>
      <c r="AS30" s="694"/>
      <c r="AT30" s="699" t="s">
        <v>311</v>
      </c>
      <c r="AU30" s="210"/>
      <c r="AV30" s="210"/>
      <c r="AW30" s="210"/>
      <c r="AX30" s="702" t="s">
        <v>185</v>
      </c>
      <c r="AY30" s="703"/>
      <c r="AZ30" s="703"/>
      <c r="BA30" s="703"/>
      <c r="BB30" s="703"/>
      <c r="BC30" s="703"/>
      <c r="BD30" s="703"/>
      <c r="BE30" s="703"/>
      <c r="BF30" s="704"/>
      <c r="BG30" s="683">
        <v>99.1</v>
      </c>
      <c r="BH30" s="684"/>
      <c r="BI30" s="684"/>
      <c r="BJ30" s="684"/>
      <c r="BK30" s="684"/>
      <c r="BL30" s="684"/>
      <c r="BM30" s="685">
        <v>95.3</v>
      </c>
      <c r="BN30" s="684"/>
      <c r="BO30" s="684"/>
      <c r="BP30" s="684"/>
      <c r="BQ30" s="686"/>
      <c r="BR30" s="683">
        <v>99.1</v>
      </c>
      <c r="BS30" s="684"/>
      <c r="BT30" s="684"/>
      <c r="BU30" s="684"/>
      <c r="BV30" s="684"/>
      <c r="BW30" s="684"/>
      <c r="BX30" s="685">
        <v>95.2</v>
      </c>
      <c r="BY30" s="684"/>
      <c r="BZ30" s="684"/>
      <c r="CA30" s="684"/>
      <c r="CB30" s="686"/>
      <c r="CD30" s="689"/>
      <c r="CE30" s="690"/>
      <c r="CF30" s="647" t="s">
        <v>312</v>
      </c>
      <c r="CG30" s="644"/>
      <c r="CH30" s="644"/>
      <c r="CI30" s="644"/>
      <c r="CJ30" s="644"/>
      <c r="CK30" s="644"/>
      <c r="CL30" s="644"/>
      <c r="CM30" s="644"/>
      <c r="CN30" s="644"/>
      <c r="CO30" s="644"/>
      <c r="CP30" s="644"/>
      <c r="CQ30" s="645"/>
      <c r="CR30" s="603">
        <v>697435</v>
      </c>
      <c r="CS30" s="606"/>
      <c r="CT30" s="606"/>
      <c r="CU30" s="606"/>
      <c r="CV30" s="606"/>
      <c r="CW30" s="606"/>
      <c r="CX30" s="606"/>
      <c r="CY30" s="607"/>
      <c r="CZ30" s="608">
        <v>12.2</v>
      </c>
      <c r="DA30" s="637"/>
      <c r="DB30" s="637"/>
      <c r="DC30" s="638"/>
      <c r="DD30" s="611">
        <v>697435</v>
      </c>
      <c r="DE30" s="606"/>
      <c r="DF30" s="606"/>
      <c r="DG30" s="606"/>
      <c r="DH30" s="606"/>
      <c r="DI30" s="606"/>
      <c r="DJ30" s="606"/>
      <c r="DK30" s="607"/>
      <c r="DL30" s="611">
        <v>697435</v>
      </c>
      <c r="DM30" s="606"/>
      <c r="DN30" s="606"/>
      <c r="DO30" s="606"/>
      <c r="DP30" s="606"/>
      <c r="DQ30" s="606"/>
      <c r="DR30" s="606"/>
      <c r="DS30" s="606"/>
      <c r="DT30" s="606"/>
      <c r="DU30" s="606"/>
      <c r="DV30" s="607"/>
      <c r="DW30" s="608">
        <v>21.1</v>
      </c>
      <c r="DX30" s="637"/>
      <c r="DY30" s="637"/>
      <c r="DZ30" s="637"/>
      <c r="EA30" s="637"/>
      <c r="EB30" s="637"/>
      <c r="EC30" s="639"/>
    </row>
    <row r="31" spans="2:133" ht="11.25" customHeight="1">
      <c r="B31" s="600" t="s">
        <v>313</v>
      </c>
      <c r="C31" s="601"/>
      <c r="D31" s="601"/>
      <c r="E31" s="601"/>
      <c r="F31" s="601"/>
      <c r="G31" s="601"/>
      <c r="H31" s="601"/>
      <c r="I31" s="601"/>
      <c r="J31" s="601"/>
      <c r="K31" s="601"/>
      <c r="L31" s="601"/>
      <c r="M31" s="601"/>
      <c r="N31" s="601"/>
      <c r="O31" s="601"/>
      <c r="P31" s="601"/>
      <c r="Q31" s="602"/>
      <c r="R31" s="603">
        <v>506067</v>
      </c>
      <c r="S31" s="606"/>
      <c r="T31" s="606"/>
      <c r="U31" s="606"/>
      <c r="V31" s="606"/>
      <c r="W31" s="606"/>
      <c r="X31" s="606"/>
      <c r="Y31" s="607"/>
      <c r="Z31" s="665">
        <v>8.8000000000000007</v>
      </c>
      <c r="AA31" s="665"/>
      <c r="AB31" s="665"/>
      <c r="AC31" s="665"/>
      <c r="AD31" s="666" t="s">
        <v>132</v>
      </c>
      <c r="AE31" s="666"/>
      <c r="AF31" s="666"/>
      <c r="AG31" s="666"/>
      <c r="AH31" s="666"/>
      <c r="AI31" s="666"/>
      <c r="AJ31" s="666"/>
      <c r="AK31" s="666"/>
      <c r="AL31" s="608" t="s">
        <v>237</v>
      </c>
      <c r="AM31" s="609"/>
      <c r="AN31" s="609"/>
      <c r="AO31" s="667"/>
      <c r="AP31" s="695"/>
      <c r="AQ31" s="696"/>
      <c r="AR31" s="696"/>
      <c r="AS31" s="696"/>
      <c r="AT31" s="700"/>
      <c r="AU31" s="209" t="s">
        <v>314</v>
      </c>
      <c r="AV31" s="209"/>
      <c r="AW31" s="209"/>
      <c r="AX31" s="600" t="s">
        <v>315</v>
      </c>
      <c r="AY31" s="601"/>
      <c r="AZ31" s="601"/>
      <c r="BA31" s="601"/>
      <c r="BB31" s="601"/>
      <c r="BC31" s="601"/>
      <c r="BD31" s="601"/>
      <c r="BE31" s="601"/>
      <c r="BF31" s="602"/>
      <c r="BG31" s="681">
        <v>99</v>
      </c>
      <c r="BH31" s="604"/>
      <c r="BI31" s="604"/>
      <c r="BJ31" s="604"/>
      <c r="BK31" s="604"/>
      <c r="BL31" s="604"/>
      <c r="BM31" s="609">
        <v>95.8</v>
      </c>
      <c r="BN31" s="682"/>
      <c r="BO31" s="682"/>
      <c r="BP31" s="682"/>
      <c r="BQ31" s="643"/>
      <c r="BR31" s="681">
        <v>99.1</v>
      </c>
      <c r="BS31" s="604"/>
      <c r="BT31" s="604"/>
      <c r="BU31" s="604"/>
      <c r="BV31" s="604"/>
      <c r="BW31" s="604"/>
      <c r="BX31" s="609">
        <v>95.6</v>
      </c>
      <c r="BY31" s="682"/>
      <c r="BZ31" s="682"/>
      <c r="CA31" s="682"/>
      <c r="CB31" s="643"/>
      <c r="CD31" s="689"/>
      <c r="CE31" s="690"/>
      <c r="CF31" s="647" t="s">
        <v>316</v>
      </c>
      <c r="CG31" s="644"/>
      <c r="CH31" s="644"/>
      <c r="CI31" s="644"/>
      <c r="CJ31" s="644"/>
      <c r="CK31" s="644"/>
      <c r="CL31" s="644"/>
      <c r="CM31" s="644"/>
      <c r="CN31" s="644"/>
      <c r="CO31" s="644"/>
      <c r="CP31" s="644"/>
      <c r="CQ31" s="645"/>
      <c r="CR31" s="603">
        <v>42831</v>
      </c>
      <c r="CS31" s="604"/>
      <c r="CT31" s="604"/>
      <c r="CU31" s="604"/>
      <c r="CV31" s="604"/>
      <c r="CW31" s="604"/>
      <c r="CX31" s="604"/>
      <c r="CY31" s="605"/>
      <c r="CZ31" s="608">
        <v>0.7</v>
      </c>
      <c r="DA31" s="637"/>
      <c r="DB31" s="637"/>
      <c r="DC31" s="638"/>
      <c r="DD31" s="611">
        <v>42831</v>
      </c>
      <c r="DE31" s="604"/>
      <c r="DF31" s="604"/>
      <c r="DG31" s="604"/>
      <c r="DH31" s="604"/>
      <c r="DI31" s="604"/>
      <c r="DJ31" s="604"/>
      <c r="DK31" s="605"/>
      <c r="DL31" s="611">
        <v>42831</v>
      </c>
      <c r="DM31" s="604"/>
      <c r="DN31" s="604"/>
      <c r="DO31" s="604"/>
      <c r="DP31" s="604"/>
      <c r="DQ31" s="604"/>
      <c r="DR31" s="604"/>
      <c r="DS31" s="604"/>
      <c r="DT31" s="604"/>
      <c r="DU31" s="604"/>
      <c r="DV31" s="605"/>
      <c r="DW31" s="608">
        <v>1.3</v>
      </c>
      <c r="DX31" s="637"/>
      <c r="DY31" s="637"/>
      <c r="DZ31" s="637"/>
      <c r="EA31" s="637"/>
      <c r="EB31" s="637"/>
      <c r="EC31" s="639"/>
    </row>
    <row r="32" spans="2:133" ht="11.25" customHeight="1">
      <c r="B32" s="600" t="s">
        <v>317</v>
      </c>
      <c r="C32" s="601"/>
      <c r="D32" s="601"/>
      <c r="E32" s="601"/>
      <c r="F32" s="601"/>
      <c r="G32" s="601"/>
      <c r="H32" s="601"/>
      <c r="I32" s="601"/>
      <c r="J32" s="601"/>
      <c r="K32" s="601"/>
      <c r="L32" s="601"/>
      <c r="M32" s="601"/>
      <c r="N32" s="601"/>
      <c r="O32" s="601"/>
      <c r="P32" s="601"/>
      <c r="Q32" s="602"/>
      <c r="R32" s="603">
        <v>1349</v>
      </c>
      <c r="S32" s="606"/>
      <c r="T32" s="606"/>
      <c r="U32" s="606"/>
      <c r="V32" s="606"/>
      <c r="W32" s="606"/>
      <c r="X32" s="606"/>
      <c r="Y32" s="607"/>
      <c r="Z32" s="665">
        <v>0</v>
      </c>
      <c r="AA32" s="665"/>
      <c r="AB32" s="665"/>
      <c r="AC32" s="665"/>
      <c r="AD32" s="666" t="s">
        <v>237</v>
      </c>
      <c r="AE32" s="666"/>
      <c r="AF32" s="666"/>
      <c r="AG32" s="666"/>
      <c r="AH32" s="666"/>
      <c r="AI32" s="666"/>
      <c r="AJ32" s="666"/>
      <c r="AK32" s="666"/>
      <c r="AL32" s="608" t="s">
        <v>132</v>
      </c>
      <c r="AM32" s="609"/>
      <c r="AN32" s="609"/>
      <c r="AO32" s="667"/>
      <c r="AP32" s="697"/>
      <c r="AQ32" s="698"/>
      <c r="AR32" s="698"/>
      <c r="AS32" s="698"/>
      <c r="AT32" s="701"/>
      <c r="AU32" s="211"/>
      <c r="AV32" s="211"/>
      <c r="AW32" s="211"/>
      <c r="AX32" s="615" t="s">
        <v>318</v>
      </c>
      <c r="AY32" s="616"/>
      <c r="AZ32" s="616"/>
      <c r="BA32" s="616"/>
      <c r="BB32" s="616"/>
      <c r="BC32" s="616"/>
      <c r="BD32" s="616"/>
      <c r="BE32" s="616"/>
      <c r="BF32" s="617"/>
      <c r="BG32" s="680">
        <v>99.1</v>
      </c>
      <c r="BH32" s="619"/>
      <c r="BI32" s="619"/>
      <c r="BJ32" s="619"/>
      <c r="BK32" s="619"/>
      <c r="BL32" s="619"/>
      <c r="BM32" s="663">
        <v>94.6</v>
      </c>
      <c r="BN32" s="619"/>
      <c r="BO32" s="619"/>
      <c r="BP32" s="619"/>
      <c r="BQ32" s="656"/>
      <c r="BR32" s="680">
        <v>99</v>
      </c>
      <c r="BS32" s="619"/>
      <c r="BT32" s="619"/>
      <c r="BU32" s="619"/>
      <c r="BV32" s="619"/>
      <c r="BW32" s="619"/>
      <c r="BX32" s="663">
        <v>94.6</v>
      </c>
      <c r="BY32" s="619"/>
      <c r="BZ32" s="619"/>
      <c r="CA32" s="619"/>
      <c r="CB32" s="656"/>
      <c r="CD32" s="691"/>
      <c r="CE32" s="692"/>
      <c r="CF32" s="647" t="s">
        <v>319</v>
      </c>
      <c r="CG32" s="644"/>
      <c r="CH32" s="644"/>
      <c r="CI32" s="644"/>
      <c r="CJ32" s="644"/>
      <c r="CK32" s="644"/>
      <c r="CL32" s="644"/>
      <c r="CM32" s="644"/>
      <c r="CN32" s="644"/>
      <c r="CO32" s="644"/>
      <c r="CP32" s="644"/>
      <c r="CQ32" s="645"/>
      <c r="CR32" s="603">
        <v>81</v>
      </c>
      <c r="CS32" s="606"/>
      <c r="CT32" s="606"/>
      <c r="CU32" s="606"/>
      <c r="CV32" s="606"/>
      <c r="CW32" s="606"/>
      <c r="CX32" s="606"/>
      <c r="CY32" s="607"/>
      <c r="CZ32" s="608">
        <v>0</v>
      </c>
      <c r="DA32" s="637"/>
      <c r="DB32" s="637"/>
      <c r="DC32" s="638"/>
      <c r="DD32" s="611">
        <v>81</v>
      </c>
      <c r="DE32" s="606"/>
      <c r="DF32" s="606"/>
      <c r="DG32" s="606"/>
      <c r="DH32" s="606"/>
      <c r="DI32" s="606"/>
      <c r="DJ32" s="606"/>
      <c r="DK32" s="607"/>
      <c r="DL32" s="611">
        <v>81</v>
      </c>
      <c r="DM32" s="606"/>
      <c r="DN32" s="606"/>
      <c r="DO32" s="606"/>
      <c r="DP32" s="606"/>
      <c r="DQ32" s="606"/>
      <c r="DR32" s="606"/>
      <c r="DS32" s="606"/>
      <c r="DT32" s="606"/>
      <c r="DU32" s="606"/>
      <c r="DV32" s="607"/>
      <c r="DW32" s="608">
        <v>0</v>
      </c>
      <c r="DX32" s="637"/>
      <c r="DY32" s="637"/>
      <c r="DZ32" s="637"/>
      <c r="EA32" s="637"/>
      <c r="EB32" s="637"/>
      <c r="EC32" s="639"/>
    </row>
    <row r="33" spans="2:133" ht="11.25" customHeight="1">
      <c r="B33" s="600" t="s">
        <v>320</v>
      </c>
      <c r="C33" s="601"/>
      <c r="D33" s="601"/>
      <c r="E33" s="601"/>
      <c r="F33" s="601"/>
      <c r="G33" s="601"/>
      <c r="H33" s="601"/>
      <c r="I33" s="601"/>
      <c r="J33" s="601"/>
      <c r="K33" s="601"/>
      <c r="L33" s="601"/>
      <c r="M33" s="601"/>
      <c r="N33" s="601"/>
      <c r="O33" s="601"/>
      <c r="P33" s="601"/>
      <c r="Q33" s="602"/>
      <c r="R33" s="603">
        <v>23959</v>
      </c>
      <c r="S33" s="606"/>
      <c r="T33" s="606"/>
      <c r="U33" s="606"/>
      <c r="V33" s="606"/>
      <c r="W33" s="606"/>
      <c r="X33" s="606"/>
      <c r="Y33" s="607"/>
      <c r="Z33" s="665">
        <v>0.4</v>
      </c>
      <c r="AA33" s="665"/>
      <c r="AB33" s="665"/>
      <c r="AC33" s="665"/>
      <c r="AD33" s="666" t="s">
        <v>132</v>
      </c>
      <c r="AE33" s="666"/>
      <c r="AF33" s="666"/>
      <c r="AG33" s="666"/>
      <c r="AH33" s="666"/>
      <c r="AI33" s="666"/>
      <c r="AJ33" s="666"/>
      <c r="AK33" s="666"/>
      <c r="AL33" s="608" t="s">
        <v>132</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321</v>
      </c>
      <c r="CE33" s="644"/>
      <c r="CF33" s="644"/>
      <c r="CG33" s="644"/>
      <c r="CH33" s="644"/>
      <c r="CI33" s="644"/>
      <c r="CJ33" s="644"/>
      <c r="CK33" s="644"/>
      <c r="CL33" s="644"/>
      <c r="CM33" s="644"/>
      <c r="CN33" s="644"/>
      <c r="CO33" s="644"/>
      <c r="CP33" s="644"/>
      <c r="CQ33" s="645"/>
      <c r="CR33" s="603">
        <v>2711244</v>
      </c>
      <c r="CS33" s="604"/>
      <c r="CT33" s="604"/>
      <c r="CU33" s="604"/>
      <c r="CV33" s="604"/>
      <c r="CW33" s="604"/>
      <c r="CX33" s="604"/>
      <c r="CY33" s="605"/>
      <c r="CZ33" s="608">
        <v>47.3</v>
      </c>
      <c r="DA33" s="637"/>
      <c r="DB33" s="637"/>
      <c r="DC33" s="638"/>
      <c r="DD33" s="611">
        <v>2109478</v>
      </c>
      <c r="DE33" s="604"/>
      <c r="DF33" s="604"/>
      <c r="DG33" s="604"/>
      <c r="DH33" s="604"/>
      <c r="DI33" s="604"/>
      <c r="DJ33" s="604"/>
      <c r="DK33" s="605"/>
      <c r="DL33" s="611">
        <v>1371193</v>
      </c>
      <c r="DM33" s="604"/>
      <c r="DN33" s="604"/>
      <c r="DO33" s="604"/>
      <c r="DP33" s="604"/>
      <c r="DQ33" s="604"/>
      <c r="DR33" s="604"/>
      <c r="DS33" s="604"/>
      <c r="DT33" s="604"/>
      <c r="DU33" s="604"/>
      <c r="DV33" s="605"/>
      <c r="DW33" s="608">
        <v>41.5</v>
      </c>
      <c r="DX33" s="637"/>
      <c r="DY33" s="637"/>
      <c r="DZ33" s="637"/>
      <c r="EA33" s="637"/>
      <c r="EB33" s="637"/>
      <c r="EC33" s="639"/>
    </row>
    <row r="34" spans="2:133" ht="11.25" customHeight="1">
      <c r="B34" s="600" t="s">
        <v>322</v>
      </c>
      <c r="C34" s="601"/>
      <c r="D34" s="601"/>
      <c r="E34" s="601"/>
      <c r="F34" s="601"/>
      <c r="G34" s="601"/>
      <c r="H34" s="601"/>
      <c r="I34" s="601"/>
      <c r="J34" s="601"/>
      <c r="K34" s="601"/>
      <c r="L34" s="601"/>
      <c r="M34" s="601"/>
      <c r="N34" s="601"/>
      <c r="O34" s="601"/>
      <c r="P34" s="601"/>
      <c r="Q34" s="602"/>
      <c r="R34" s="603">
        <v>188427</v>
      </c>
      <c r="S34" s="606"/>
      <c r="T34" s="606"/>
      <c r="U34" s="606"/>
      <c r="V34" s="606"/>
      <c r="W34" s="606"/>
      <c r="X34" s="606"/>
      <c r="Y34" s="607"/>
      <c r="Z34" s="665">
        <v>3.3</v>
      </c>
      <c r="AA34" s="665"/>
      <c r="AB34" s="665"/>
      <c r="AC34" s="665"/>
      <c r="AD34" s="666">
        <v>28</v>
      </c>
      <c r="AE34" s="666"/>
      <c r="AF34" s="666"/>
      <c r="AG34" s="666"/>
      <c r="AH34" s="666"/>
      <c r="AI34" s="666"/>
      <c r="AJ34" s="666"/>
      <c r="AK34" s="666"/>
      <c r="AL34" s="608">
        <v>0</v>
      </c>
      <c r="AM34" s="609"/>
      <c r="AN34" s="609"/>
      <c r="AO34" s="667"/>
      <c r="AP34" s="214"/>
      <c r="AQ34" s="677" t="s">
        <v>323</v>
      </c>
      <c r="AR34" s="678"/>
      <c r="AS34" s="678"/>
      <c r="AT34" s="678"/>
      <c r="AU34" s="678"/>
      <c r="AV34" s="678"/>
      <c r="AW34" s="678"/>
      <c r="AX34" s="678"/>
      <c r="AY34" s="678"/>
      <c r="AZ34" s="678"/>
      <c r="BA34" s="678"/>
      <c r="BB34" s="678"/>
      <c r="BC34" s="678"/>
      <c r="BD34" s="678"/>
      <c r="BE34" s="678"/>
      <c r="BF34" s="679"/>
      <c r="BG34" s="677" t="s">
        <v>324</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325</v>
      </c>
      <c r="CE34" s="644"/>
      <c r="CF34" s="644"/>
      <c r="CG34" s="644"/>
      <c r="CH34" s="644"/>
      <c r="CI34" s="644"/>
      <c r="CJ34" s="644"/>
      <c r="CK34" s="644"/>
      <c r="CL34" s="644"/>
      <c r="CM34" s="644"/>
      <c r="CN34" s="644"/>
      <c r="CO34" s="644"/>
      <c r="CP34" s="644"/>
      <c r="CQ34" s="645"/>
      <c r="CR34" s="603">
        <v>1225019</v>
      </c>
      <c r="CS34" s="606"/>
      <c r="CT34" s="606"/>
      <c r="CU34" s="606"/>
      <c r="CV34" s="606"/>
      <c r="CW34" s="606"/>
      <c r="CX34" s="606"/>
      <c r="CY34" s="607"/>
      <c r="CZ34" s="608">
        <v>21.4</v>
      </c>
      <c r="DA34" s="637"/>
      <c r="DB34" s="637"/>
      <c r="DC34" s="638"/>
      <c r="DD34" s="611">
        <v>1013467</v>
      </c>
      <c r="DE34" s="606"/>
      <c r="DF34" s="606"/>
      <c r="DG34" s="606"/>
      <c r="DH34" s="606"/>
      <c r="DI34" s="606"/>
      <c r="DJ34" s="606"/>
      <c r="DK34" s="607"/>
      <c r="DL34" s="611">
        <v>517679</v>
      </c>
      <c r="DM34" s="606"/>
      <c r="DN34" s="606"/>
      <c r="DO34" s="606"/>
      <c r="DP34" s="606"/>
      <c r="DQ34" s="606"/>
      <c r="DR34" s="606"/>
      <c r="DS34" s="606"/>
      <c r="DT34" s="606"/>
      <c r="DU34" s="606"/>
      <c r="DV34" s="607"/>
      <c r="DW34" s="608">
        <v>15.7</v>
      </c>
      <c r="DX34" s="637"/>
      <c r="DY34" s="637"/>
      <c r="DZ34" s="637"/>
      <c r="EA34" s="637"/>
      <c r="EB34" s="637"/>
      <c r="EC34" s="639"/>
    </row>
    <row r="35" spans="2:133" ht="11.25" customHeight="1">
      <c r="B35" s="600" t="s">
        <v>326</v>
      </c>
      <c r="C35" s="601"/>
      <c r="D35" s="601"/>
      <c r="E35" s="601"/>
      <c r="F35" s="601"/>
      <c r="G35" s="601"/>
      <c r="H35" s="601"/>
      <c r="I35" s="601"/>
      <c r="J35" s="601"/>
      <c r="K35" s="601"/>
      <c r="L35" s="601"/>
      <c r="M35" s="601"/>
      <c r="N35" s="601"/>
      <c r="O35" s="601"/>
      <c r="P35" s="601"/>
      <c r="Q35" s="602"/>
      <c r="R35" s="603">
        <v>688005</v>
      </c>
      <c r="S35" s="606"/>
      <c r="T35" s="606"/>
      <c r="U35" s="606"/>
      <c r="V35" s="606"/>
      <c r="W35" s="606"/>
      <c r="X35" s="606"/>
      <c r="Y35" s="607"/>
      <c r="Z35" s="665">
        <v>11.9</v>
      </c>
      <c r="AA35" s="665"/>
      <c r="AB35" s="665"/>
      <c r="AC35" s="665"/>
      <c r="AD35" s="666" t="s">
        <v>237</v>
      </c>
      <c r="AE35" s="666"/>
      <c r="AF35" s="666"/>
      <c r="AG35" s="666"/>
      <c r="AH35" s="666"/>
      <c r="AI35" s="666"/>
      <c r="AJ35" s="666"/>
      <c r="AK35" s="666"/>
      <c r="AL35" s="608" t="s">
        <v>132</v>
      </c>
      <c r="AM35" s="609"/>
      <c r="AN35" s="609"/>
      <c r="AO35" s="667"/>
      <c r="AP35" s="214"/>
      <c r="AQ35" s="671" t="s">
        <v>327</v>
      </c>
      <c r="AR35" s="672"/>
      <c r="AS35" s="672"/>
      <c r="AT35" s="672"/>
      <c r="AU35" s="672"/>
      <c r="AV35" s="672"/>
      <c r="AW35" s="672"/>
      <c r="AX35" s="672"/>
      <c r="AY35" s="673"/>
      <c r="AZ35" s="668">
        <v>667600</v>
      </c>
      <c r="BA35" s="669"/>
      <c r="BB35" s="669"/>
      <c r="BC35" s="669"/>
      <c r="BD35" s="669"/>
      <c r="BE35" s="669"/>
      <c r="BF35" s="670"/>
      <c r="BG35" s="674" t="s">
        <v>328</v>
      </c>
      <c r="BH35" s="675"/>
      <c r="BI35" s="675"/>
      <c r="BJ35" s="675"/>
      <c r="BK35" s="675"/>
      <c r="BL35" s="675"/>
      <c r="BM35" s="675"/>
      <c r="BN35" s="675"/>
      <c r="BO35" s="675"/>
      <c r="BP35" s="675"/>
      <c r="BQ35" s="675"/>
      <c r="BR35" s="675"/>
      <c r="BS35" s="675"/>
      <c r="BT35" s="675"/>
      <c r="BU35" s="676"/>
      <c r="BV35" s="668">
        <v>4900</v>
      </c>
      <c r="BW35" s="669"/>
      <c r="BX35" s="669"/>
      <c r="BY35" s="669"/>
      <c r="BZ35" s="669"/>
      <c r="CA35" s="669"/>
      <c r="CB35" s="670"/>
      <c r="CD35" s="647" t="s">
        <v>329</v>
      </c>
      <c r="CE35" s="644"/>
      <c r="CF35" s="644"/>
      <c r="CG35" s="644"/>
      <c r="CH35" s="644"/>
      <c r="CI35" s="644"/>
      <c r="CJ35" s="644"/>
      <c r="CK35" s="644"/>
      <c r="CL35" s="644"/>
      <c r="CM35" s="644"/>
      <c r="CN35" s="644"/>
      <c r="CO35" s="644"/>
      <c r="CP35" s="644"/>
      <c r="CQ35" s="645"/>
      <c r="CR35" s="603">
        <v>13689</v>
      </c>
      <c r="CS35" s="604"/>
      <c r="CT35" s="604"/>
      <c r="CU35" s="604"/>
      <c r="CV35" s="604"/>
      <c r="CW35" s="604"/>
      <c r="CX35" s="604"/>
      <c r="CY35" s="605"/>
      <c r="CZ35" s="608">
        <v>0.2</v>
      </c>
      <c r="DA35" s="637"/>
      <c r="DB35" s="637"/>
      <c r="DC35" s="638"/>
      <c r="DD35" s="611">
        <v>11239</v>
      </c>
      <c r="DE35" s="604"/>
      <c r="DF35" s="604"/>
      <c r="DG35" s="604"/>
      <c r="DH35" s="604"/>
      <c r="DI35" s="604"/>
      <c r="DJ35" s="604"/>
      <c r="DK35" s="605"/>
      <c r="DL35" s="611">
        <v>10311</v>
      </c>
      <c r="DM35" s="604"/>
      <c r="DN35" s="604"/>
      <c r="DO35" s="604"/>
      <c r="DP35" s="604"/>
      <c r="DQ35" s="604"/>
      <c r="DR35" s="604"/>
      <c r="DS35" s="604"/>
      <c r="DT35" s="604"/>
      <c r="DU35" s="604"/>
      <c r="DV35" s="605"/>
      <c r="DW35" s="608">
        <v>0.3</v>
      </c>
      <c r="DX35" s="637"/>
      <c r="DY35" s="637"/>
      <c r="DZ35" s="637"/>
      <c r="EA35" s="637"/>
      <c r="EB35" s="637"/>
      <c r="EC35" s="639"/>
    </row>
    <row r="36" spans="2:133" ht="11.25" customHeight="1">
      <c r="B36" s="600" t="s">
        <v>330</v>
      </c>
      <c r="C36" s="601"/>
      <c r="D36" s="601"/>
      <c r="E36" s="601"/>
      <c r="F36" s="601"/>
      <c r="G36" s="601"/>
      <c r="H36" s="601"/>
      <c r="I36" s="601"/>
      <c r="J36" s="601"/>
      <c r="K36" s="601"/>
      <c r="L36" s="601"/>
      <c r="M36" s="601"/>
      <c r="N36" s="601"/>
      <c r="O36" s="601"/>
      <c r="P36" s="601"/>
      <c r="Q36" s="602"/>
      <c r="R36" s="603" t="s">
        <v>132</v>
      </c>
      <c r="S36" s="606"/>
      <c r="T36" s="606"/>
      <c r="U36" s="606"/>
      <c r="V36" s="606"/>
      <c r="W36" s="606"/>
      <c r="X36" s="606"/>
      <c r="Y36" s="607"/>
      <c r="Z36" s="665" t="s">
        <v>132</v>
      </c>
      <c r="AA36" s="665"/>
      <c r="AB36" s="665"/>
      <c r="AC36" s="665"/>
      <c r="AD36" s="666" t="s">
        <v>132</v>
      </c>
      <c r="AE36" s="666"/>
      <c r="AF36" s="666"/>
      <c r="AG36" s="666"/>
      <c r="AH36" s="666"/>
      <c r="AI36" s="666"/>
      <c r="AJ36" s="666"/>
      <c r="AK36" s="666"/>
      <c r="AL36" s="608" t="s">
        <v>132</v>
      </c>
      <c r="AM36" s="609"/>
      <c r="AN36" s="609"/>
      <c r="AO36" s="667"/>
      <c r="AQ36" s="640" t="s">
        <v>331</v>
      </c>
      <c r="AR36" s="641"/>
      <c r="AS36" s="641"/>
      <c r="AT36" s="641"/>
      <c r="AU36" s="641"/>
      <c r="AV36" s="641"/>
      <c r="AW36" s="641"/>
      <c r="AX36" s="641"/>
      <c r="AY36" s="642"/>
      <c r="AZ36" s="603">
        <v>220095</v>
      </c>
      <c r="BA36" s="606"/>
      <c r="BB36" s="606"/>
      <c r="BC36" s="606"/>
      <c r="BD36" s="604"/>
      <c r="BE36" s="604"/>
      <c r="BF36" s="643"/>
      <c r="BG36" s="647" t="s">
        <v>332</v>
      </c>
      <c r="BH36" s="644"/>
      <c r="BI36" s="644"/>
      <c r="BJ36" s="644"/>
      <c r="BK36" s="644"/>
      <c r="BL36" s="644"/>
      <c r="BM36" s="644"/>
      <c r="BN36" s="644"/>
      <c r="BO36" s="644"/>
      <c r="BP36" s="644"/>
      <c r="BQ36" s="644"/>
      <c r="BR36" s="644"/>
      <c r="BS36" s="644"/>
      <c r="BT36" s="644"/>
      <c r="BU36" s="645"/>
      <c r="BV36" s="603">
        <v>-43761</v>
      </c>
      <c r="BW36" s="606"/>
      <c r="BX36" s="606"/>
      <c r="BY36" s="606"/>
      <c r="BZ36" s="606"/>
      <c r="CA36" s="606"/>
      <c r="CB36" s="646"/>
      <c r="CD36" s="647" t="s">
        <v>333</v>
      </c>
      <c r="CE36" s="644"/>
      <c r="CF36" s="644"/>
      <c r="CG36" s="644"/>
      <c r="CH36" s="644"/>
      <c r="CI36" s="644"/>
      <c r="CJ36" s="644"/>
      <c r="CK36" s="644"/>
      <c r="CL36" s="644"/>
      <c r="CM36" s="644"/>
      <c r="CN36" s="644"/>
      <c r="CO36" s="644"/>
      <c r="CP36" s="644"/>
      <c r="CQ36" s="645"/>
      <c r="CR36" s="603">
        <v>916821</v>
      </c>
      <c r="CS36" s="606"/>
      <c r="CT36" s="606"/>
      <c r="CU36" s="606"/>
      <c r="CV36" s="606"/>
      <c r="CW36" s="606"/>
      <c r="CX36" s="606"/>
      <c r="CY36" s="607"/>
      <c r="CZ36" s="608">
        <v>16</v>
      </c>
      <c r="DA36" s="637"/>
      <c r="DB36" s="637"/>
      <c r="DC36" s="638"/>
      <c r="DD36" s="611">
        <v>656568</v>
      </c>
      <c r="DE36" s="606"/>
      <c r="DF36" s="606"/>
      <c r="DG36" s="606"/>
      <c r="DH36" s="606"/>
      <c r="DI36" s="606"/>
      <c r="DJ36" s="606"/>
      <c r="DK36" s="607"/>
      <c r="DL36" s="611">
        <v>521334</v>
      </c>
      <c r="DM36" s="606"/>
      <c r="DN36" s="606"/>
      <c r="DO36" s="606"/>
      <c r="DP36" s="606"/>
      <c r="DQ36" s="606"/>
      <c r="DR36" s="606"/>
      <c r="DS36" s="606"/>
      <c r="DT36" s="606"/>
      <c r="DU36" s="606"/>
      <c r="DV36" s="607"/>
      <c r="DW36" s="608">
        <v>15.8</v>
      </c>
      <c r="DX36" s="637"/>
      <c r="DY36" s="637"/>
      <c r="DZ36" s="637"/>
      <c r="EA36" s="637"/>
      <c r="EB36" s="637"/>
      <c r="EC36" s="639"/>
    </row>
    <row r="37" spans="2:133" ht="11.25" customHeight="1">
      <c r="B37" s="600" t="s">
        <v>334</v>
      </c>
      <c r="C37" s="601"/>
      <c r="D37" s="601"/>
      <c r="E37" s="601"/>
      <c r="F37" s="601"/>
      <c r="G37" s="601"/>
      <c r="H37" s="601"/>
      <c r="I37" s="601"/>
      <c r="J37" s="601"/>
      <c r="K37" s="601"/>
      <c r="L37" s="601"/>
      <c r="M37" s="601"/>
      <c r="N37" s="601"/>
      <c r="O37" s="601"/>
      <c r="P37" s="601"/>
      <c r="Q37" s="602"/>
      <c r="R37" s="603">
        <v>143105</v>
      </c>
      <c r="S37" s="606"/>
      <c r="T37" s="606"/>
      <c r="U37" s="606"/>
      <c r="V37" s="606"/>
      <c r="W37" s="606"/>
      <c r="X37" s="606"/>
      <c r="Y37" s="607"/>
      <c r="Z37" s="665">
        <v>2.5</v>
      </c>
      <c r="AA37" s="665"/>
      <c r="AB37" s="665"/>
      <c r="AC37" s="665"/>
      <c r="AD37" s="666" t="s">
        <v>237</v>
      </c>
      <c r="AE37" s="666"/>
      <c r="AF37" s="666"/>
      <c r="AG37" s="666"/>
      <c r="AH37" s="666"/>
      <c r="AI37" s="666"/>
      <c r="AJ37" s="666"/>
      <c r="AK37" s="666"/>
      <c r="AL37" s="608" t="s">
        <v>132</v>
      </c>
      <c r="AM37" s="609"/>
      <c r="AN37" s="609"/>
      <c r="AO37" s="667"/>
      <c r="AQ37" s="640" t="s">
        <v>335</v>
      </c>
      <c r="AR37" s="641"/>
      <c r="AS37" s="641"/>
      <c r="AT37" s="641"/>
      <c r="AU37" s="641"/>
      <c r="AV37" s="641"/>
      <c r="AW37" s="641"/>
      <c r="AX37" s="641"/>
      <c r="AY37" s="642"/>
      <c r="AZ37" s="603">
        <v>63427</v>
      </c>
      <c r="BA37" s="606"/>
      <c r="BB37" s="606"/>
      <c r="BC37" s="606"/>
      <c r="BD37" s="604"/>
      <c r="BE37" s="604"/>
      <c r="BF37" s="643"/>
      <c r="BG37" s="647" t="s">
        <v>336</v>
      </c>
      <c r="BH37" s="644"/>
      <c r="BI37" s="644"/>
      <c r="BJ37" s="644"/>
      <c r="BK37" s="644"/>
      <c r="BL37" s="644"/>
      <c r="BM37" s="644"/>
      <c r="BN37" s="644"/>
      <c r="BO37" s="644"/>
      <c r="BP37" s="644"/>
      <c r="BQ37" s="644"/>
      <c r="BR37" s="644"/>
      <c r="BS37" s="644"/>
      <c r="BT37" s="644"/>
      <c r="BU37" s="645"/>
      <c r="BV37" s="603">
        <v>1052</v>
      </c>
      <c r="BW37" s="606"/>
      <c r="BX37" s="606"/>
      <c r="BY37" s="606"/>
      <c r="BZ37" s="606"/>
      <c r="CA37" s="606"/>
      <c r="CB37" s="646"/>
      <c r="CD37" s="647" t="s">
        <v>337</v>
      </c>
      <c r="CE37" s="644"/>
      <c r="CF37" s="644"/>
      <c r="CG37" s="644"/>
      <c r="CH37" s="644"/>
      <c r="CI37" s="644"/>
      <c r="CJ37" s="644"/>
      <c r="CK37" s="644"/>
      <c r="CL37" s="644"/>
      <c r="CM37" s="644"/>
      <c r="CN37" s="644"/>
      <c r="CO37" s="644"/>
      <c r="CP37" s="644"/>
      <c r="CQ37" s="645"/>
      <c r="CR37" s="603">
        <v>222078</v>
      </c>
      <c r="CS37" s="604"/>
      <c r="CT37" s="604"/>
      <c r="CU37" s="604"/>
      <c r="CV37" s="604"/>
      <c r="CW37" s="604"/>
      <c r="CX37" s="604"/>
      <c r="CY37" s="605"/>
      <c r="CZ37" s="608">
        <v>3.9</v>
      </c>
      <c r="DA37" s="637"/>
      <c r="DB37" s="637"/>
      <c r="DC37" s="638"/>
      <c r="DD37" s="611">
        <v>210815</v>
      </c>
      <c r="DE37" s="604"/>
      <c r="DF37" s="604"/>
      <c r="DG37" s="604"/>
      <c r="DH37" s="604"/>
      <c r="DI37" s="604"/>
      <c r="DJ37" s="604"/>
      <c r="DK37" s="605"/>
      <c r="DL37" s="611">
        <v>206271</v>
      </c>
      <c r="DM37" s="604"/>
      <c r="DN37" s="604"/>
      <c r="DO37" s="604"/>
      <c r="DP37" s="604"/>
      <c r="DQ37" s="604"/>
      <c r="DR37" s="604"/>
      <c r="DS37" s="604"/>
      <c r="DT37" s="604"/>
      <c r="DU37" s="604"/>
      <c r="DV37" s="605"/>
      <c r="DW37" s="608">
        <v>6.2</v>
      </c>
      <c r="DX37" s="637"/>
      <c r="DY37" s="637"/>
      <c r="DZ37" s="637"/>
      <c r="EA37" s="637"/>
      <c r="EB37" s="637"/>
      <c r="EC37" s="639"/>
    </row>
    <row r="38" spans="2:133" ht="11.25" customHeight="1">
      <c r="B38" s="615" t="s">
        <v>338</v>
      </c>
      <c r="C38" s="616"/>
      <c r="D38" s="616"/>
      <c r="E38" s="616"/>
      <c r="F38" s="616"/>
      <c r="G38" s="616"/>
      <c r="H38" s="616"/>
      <c r="I38" s="616"/>
      <c r="J38" s="616"/>
      <c r="K38" s="616"/>
      <c r="L38" s="616"/>
      <c r="M38" s="616"/>
      <c r="N38" s="616"/>
      <c r="O38" s="616"/>
      <c r="P38" s="616"/>
      <c r="Q38" s="617"/>
      <c r="R38" s="618">
        <v>5776814</v>
      </c>
      <c r="S38" s="655"/>
      <c r="T38" s="655"/>
      <c r="U38" s="655"/>
      <c r="V38" s="655"/>
      <c r="W38" s="655"/>
      <c r="X38" s="655"/>
      <c r="Y38" s="660"/>
      <c r="Z38" s="661">
        <v>100</v>
      </c>
      <c r="AA38" s="661"/>
      <c r="AB38" s="661"/>
      <c r="AC38" s="661"/>
      <c r="AD38" s="662">
        <v>3158884</v>
      </c>
      <c r="AE38" s="662"/>
      <c r="AF38" s="662"/>
      <c r="AG38" s="662"/>
      <c r="AH38" s="662"/>
      <c r="AI38" s="662"/>
      <c r="AJ38" s="662"/>
      <c r="AK38" s="662"/>
      <c r="AL38" s="621">
        <v>100</v>
      </c>
      <c r="AM38" s="663"/>
      <c r="AN38" s="663"/>
      <c r="AO38" s="664"/>
      <c r="AQ38" s="640" t="s">
        <v>339</v>
      </c>
      <c r="AR38" s="641"/>
      <c r="AS38" s="641"/>
      <c r="AT38" s="641"/>
      <c r="AU38" s="641"/>
      <c r="AV38" s="641"/>
      <c r="AW38" s="641"/>
      <c r="AX38" s="641"/>
      <c r="AY38" s="642"/>
      <c r="AZ38" s="603" t="s">
        <v>237</v>
      </c>
      <c r="BA38" s="606"/>
      <c r="BB38" s="606"/>
      <c r="BC38" s="606"/>
      <c r="BD38" s="604"/>
      <c r="BE38" s="604"/>
      <c r="BF38" s="643"/>
      <c r="BG38" s="647" t="s">
        <v>340</v>
      </c>
      <c r="BH38" s="644"/>
      <c r="BI38" s="644"/>
      <c r="BJ38" s="644"/>
      <c r="BK38" s="644"/>
      <c r="BL38" s="644"/>
      <c r="BM38" s="644"/>
      <c r="BN38" s="644"/>
      <c r="BO38" s="644"/>
      <c r="BP38" s="644"/>
      <c r="BQ38" s="644"/>
      <c r="BR38" s="644"/>
      <c r="BS38" s="644"/>
      <c r="BT38" s="644"/>
      <c r="BU38" s="645"/>
      <c r="BV38" s="603">
        <v>1703</v>
      </c>
      <c r="BW38" s="606"/>
      <c r="BX38" s="606"/>
      <c r="BY38" s="606"/>
      <c r="BZ38" s="606"/>
      <c r="CA38" s="606"/>
      <c r="CB38" s="646"/>
      <c r="CD38" s="647" t="s">
        <v>341</v>
      </c>
      <c r="CE38" s="644"/>
      <c r="CF38" s="644"/>
      <c r="CG38" s="644"/>
      <c r="CH38" s="644"/>
      <c r="CI38" s="644"/>
      <c r="CJ38" s="644"/>
      <c r="CK38" s="644"/>
      <c r="CL38" s="644"/>
      <c r="CM38" s="644"/>
      <c r="CN38" s="644"/>
      <c r="CO38" s="644"/>
      <c r="CP38" s="644"/>
      <c r="CQ38" s="645"/>
      <c r="CR38" s="603">
        <v>447505</v>
      </c>
      <c r="CS38" s="606"/>
      <c r="CT38" s="606"/>
      <c r="CU38" s="606"/>
      <c r="CV38" s="606"/>
      <c r="CW38" s="606"/>
      <c r="CX38" s="606"/>
      <c r="CY38" s="607"/>
      <c r="CZ38" s="608">
        <v>7.8</v>
      </c>
      <c r="DA38" s="637"/>
      <c r="DB38" s="637"/>
      <c r="DC38" s="638"/>
      <c r="DD38" s="611">
        <v>362498</v>
      </c>
      <c r="DE38" s="606"/>
      <c r="DF38" s="606"/>
      <c r="DG38" s="606"/>
      <c r="DH38" s="606"/>
      <c r="DI38" s="606"/>
      <c r="DJ38" s="606"/>
      <c r="DK38" s="607"/>
      <c r="DL38" s="611">
        <v>321869</v>
      </c>
      <c r="DM38" s="606"/>
      <c r="DN38" s="606"/>
      <c r="DO38" s="606"/>
      <c r="DP38" s="606"/>
      <c r="DQ38" s="606"/>
      <c r="DR38" s="606"/>
      <c r="DS38" s="606"/>
      <c r="DT38" s="606"/>
      <c r="DU38" s="606"/>
      <c r="DV38" s="607"/>
      <c r="DW38" s="608">
        <v>9.6999999999999993</v>
      </c>
      <c r="DX38" s="637"/>
      <c r="DY38" s="637"/>
      <c r="DZ38" s="637"/>
      <c r="EA38" s="637"/>
      <c r="EB38" s="637"/>
      <c r="EC38" s="639"/>
    </row>
    <row r="39" spans="2:133" ht="11.25" customHeight="1">
      <c r="AQ39" s="640" t="s">
        <v>342</v>
      </c>
      <c r="AR39" s="641"/>
      <c r="AS39" s="641"/>
      <c r="AT39" s="641"/>
      <c r="AU39" s="641"/>
      <c r="AV39" s="641"/>
      <c r="AW39" s="641"/>
      <c r="AX39" s="641"/>
      <c r="AY39" s="642"/>
      <c r="AZ39" s="603" t="s">
        <v>132</v>
      </c>
      <c r="BA39" s="606"/>
      <c r="BB39" s="606"/>
      <c r="BC39" s="606"/>
      <c r="BD39" s="604"/>
      <c r="BE39" s="604"/>
      <c r="BF39" s="643"/>
      <c r="BG39" s="648" t="s">
        <v>343</v>
      </c>
      <c r="BH39" s="649"/>
      <c r="BI39" s="649"/>
      <c r="BJ39" s="649"/>
      <c r="BK39" s="649"/>
      <c r="BL39" s="215"/>
      <c r="BM39" s="644" t="s">
        <v>344</v>
      </c>
      <c r="BN39" s="644"/>
      <c r="BO39" s="644"/>
      <c r="BP39" s="644"/>
      <c r="BQ39" s="644"/>
      <c r="BR39" s="644"/>
      <c r="BS39" s="644"/>
      <c r="BT39" s="644"/>
      <c r="BU39" s="645"/>
      <c r="BV39" s="603">
        <v>90</v>
      </c>
      <c r="BW39" s="606"/>
      <c r="BX39" s="606"/>
      <c r="BY39" s="606"/>
      <c r="BZ39" s="606"/>
      <c r="CA39" s="606"/>
      <c r="CB39" s="646"/>
      <c r="CD39" s="647" t="s">
        <v>345</v>
      </c>
      <c r="CE39" s="644"/>
      <c r="CF39" s="644"/>
      <c r="CG39" s="644"/>
      <c r="CH39" s="644"/>
      <c r="CI39" s="644"/>
      <c r="CJ39" s="644"/>
      <c r="CK39" s="644"/>
      <c r="CL39" s="644"/>
      <c r="CM39" s="644"/>
      <c r="CN39" s="644"/>
      <c r="CO39" s="644"/>
      <c r="CP39" s="644"/>
      <c r="CQ39" s="645"/>
      <c r="CR39" s="603">
        <v>67928</v>
      </c>
      <c r="CS39" s="604"/>
      <c r="CT39" s="604"/>
      <c r="CU39" s="604"/>
      <c r="CV39" s="604"/>
      <c r="CW39" s="604"/>
      <c r="CX39" s="604"/>
      <c r="CY39" s="605"/>
      <c r="CZ39" s="608">
        <v>1.2</v>
      </c>
      <c r="DA39" s="637"/>
      <c r="DB39" s="637"/>
      <c r="DC39" s="638"/>
      <c r="DD39" s="611">
        <v>65656</v>
      </c>
      <c r="DE39" s="604"/>
      <c r="DF39" s="604"/>
      <c r="DG39" s="604"/>
      <c r="DH39" s="604"/>
      <c r="DI39" s="604"/>
      <c r="DJ39" s="604"/>
      <c r="DK39" s="605"/>
      <c r="DL39" s="611" t="s">
        <v>132</v>
      </c>
      <c r="DM39" s="604"/>
      <c r="DN39" s="604"/>
      <c r="DO39" s="604"/>
      <c r="DP39" s="604"/>
      <c r="DQ39" s="604"/>
      <c r="DR39" s="604"/>
      <c r="DS39" s="604"/>
      <c r="DT39" s="604"/>
      <c r="DU39" s="604"/>
      <c r="DV39" s="605"/>
      <c r="DW39" s="608" t="s">
        <v>132</v>
      </c>
      <c r="DX39" s="637"/>
      <c r="DY39" s="637"/>
      <c r="DZ39" s="637"/>
      <c r="EA39" s="637"/>
      <c r="EB39" s="637"/>
      <c r="EC39" s="639"/>
    </row>
    <row r="40" spans="2:133" ht="11.25" customHeight="1">
      <c r="AQ40" s="640" t="s">
        <v>346</v>
      </c>
      <c r="AR40" s="641"/>
      <c r="AS40" s="641"/>
      <c r="AT40" s="641"/>
      <c r="AU40" s="641"/>
      <c r="AV40" s="641"/>
      <c r="AW40" s="641"/>
      <c r="AX40" s="641"/>
      <c r="AY40" s="642"/>
      <c r="AZ40" s="603">
        <v>120940</v>
      </c>
      <c r="BA40" s="606"/>
      <c r="BB40" s="606"/>
      <c r="BC40" s="606"/>
      <c r="BD40" s="604"/>
      <c r="BE40" s="604"/>
      <c r="BF40" s="643"/>
      <c r="BG40" s="648"/>
      <c r="BH40" s="649"/>
      <c r="BI40" s="649"/>
      <c r="BJ40" s="649"/>
      <c r="BK40" s="649"/>
      <c r="BL40" s="215"/>
      <c r="BM40" s="644" t="s">
        <v>347</v>
      </c>
      <c r="BN40" s="644"/>
      <c r="BO40" s="644"/>
      <c r="BP40" s="644"/>
      <c r="BQ40" s="644"/>
      <c r="BR40" s="644"/>
      <c r="BS40" s="644"/>
      <c r="BT40" s="644"/>
      <c r="BU40" s="645"/>
      <c r="BV40" s="603">
        <v>142</v>
      </c>
      <c r="BW40" s="606"/>
      <c r="BX40" s="606"/>
      <c r="BY40" s="606"/>
      <c r="BZ40" s="606"/>
      <c r="CA40" s="606"/>
      <c r="CB40" s="646"/>
      <c r="CD40" s="647" t="s">
        <v>348</v>
      </c>
      <c r="CE40" s="644"/>
      <c r="CF40" s="644"/>
      <c r="CG40" s="644"/>
      <c r="CH40" s="644"/>
      <c r="CI40" s="644"/>
      <c r="CJ40" s="644"/>
      <c r="CK40" s="644"/>
      <c r="CL40" s="644"/>
      <c r="CM40" s="644"/>
      <c r="CN40" s="644"/>
      <c r="CO40" s="644"/>
      <c r="CP40" s="644"/>
      <c r="CQ40" s="645"/>
      <c r="CR40" s="603">
        <v>40282</v>
      </c>
      <c r="CS40" s="606"/>
      <c r="CT40" s="606"/>
      <c r="CU40" s="606"/>
      <c r="CV40" s="606"/>
      <c r="CW40" s="606"/>
      <c r="CX40" s="606"/>
      <c r="CY40" s="607"/>
      <c r="CZ40" s="608">
        <v>0.7</v>
      </c>
      <c r="DA40" s="637"/>
      <c r="DB40" s="637"/>
      <c r="DC40" s="638"/>
      <c r="DD40" s="611">
        <v>50</v>
      </c>
      <c r="DE40" s="606"/>
      <c r="DF40" s="606"/>
      <c r="DG40" s="606"/>
      <c r="DH40" s="606"/>
      <c r="DI40" s="606"/>
      <c r="DJ40" s="606"/>
      <c r="DK40" s="607"/>
      <c r="DL40" s="611" t="s">
        <v>132</v>
      </c>
      <c r="DM40" s="606"/>
      <c r="DN40" s="606"/>
      <c r="DO40" s="606"/>
      <c r="DP40" s="606"/>
      <c r="DQ40" s="606"/>
      <c r="DR40" s="606"/>
      <c r="DS40" s="606"/>
      <c r="DT40" s="606"/>
      <c r="DU40" s="606"/>
      <c r="DV40" s="607"/>
      <c r="DW40" s="608" t="s">
        <v>237</v>
      </c>
      <c r="DX40" s="637"/>
      <c r="DY40" s="637"/>
      <c r="DZ40" s="637"/>
      <c r="EA40" s="637"/>
      <c r="EB40" s="637"/>
      <c r="EC40" s="639"/>
    </row>
    <row r="41" spans="2:133" ht="11.25" customHeight="1">
      <c r="AQ41" s="652" t="s">
        <v>349</v>
      </c>
      <c r="AR41" s="653"/>
      <c r="AS41" s="653"/>
      <c r="AT41" s="653"/>
      <c r="AU41" s="653"/>
      <c r="AV41" s="653"/>
      <c r="AW41" s="653"/>
      <c r="AX41" s="653"/>
      <c r="AY41" s="654"/>
      <c r="AZ41" s="618">
        <v>263138</v>
      </c>
      <c r="BA41" s="655"/>
      <c r="BB41" s="655"/>
      <c r="BC41" s="655"/>
      <c r="BD41" s="619"/>
      <c r="BE41" s="619"/>
      <c r="BF41" s="656"/>
      <c r="BG41" s="650"/>
      <c r="BH41" s="651"/>
      <c r="BI41" s="651"/>
      <c r="BJ41" s="651"/>
      <c r="BK41" s="651"/>
      <c r="BL41" s="216"/>
      <c r="BM41" s="657" t="s">
        <v>350</v>
      </c>
      <c r="BN41" s="657"/>
      <c r="BO41" s="657"/>
      <c r="BP41" s="657"/>
      <c r="BQ41" s="657"/>
      <c r="BR41" s="657"/>
      <c r="BS41" s="657"/>
      <c r="BT41" s="657"/>
      <c r="BU41" s="658"/>
      <c r="BV41" s="618">
        <v>295</v>
      </c>
      <c r="BW41" s="655"/>
      <c r="BX41" s="655"/>
      <c r="BY41" s="655"/>
      <c r="BZ41" s="655"/>
      <c r="CA41" s="655"/>
      <c r="CB41" s="659"/>
      <c r="CD41" s="647" t="s">
        <v>351</v>
      </c>
      <c r="CE41" s="644"/>
      <c r="CF41" s="644"/>
      <c r="CG41" s="644"/>
      <c r="CH41" s="644"/>
      <c r="CI41" s="644"/>
      <c r="CJ41" s="644"/>
      <c r="CK41" s="644"/>
      <c r="CL41" s="644"/>
      <c r="CM41" s="644"/>
      <c r="CN41" s="644"/>
      <c r="CO41" s="644"/>
      <c r="CP41" s="644"/>
      <c r="CQ41" s="645"/>
      <c r="CR41" s="603" t="s">
        <v>132</v>
      </c>
      <c r="CS41" s="604"/>
      <c r="CT41" s="604"/>
      <c r="CU41" s="604"/>
      <c r="CV41" s="604"/>
      <c r="CW41" s="604"/>
      <c r="CX41" s="604"/>
      <c r="CY41" s="605"/>
      <c r="CZ41" s="608" t="s">
        <v>132</v>
      </c>
      <c r="DA41" s="637"/>
      <c r="DB41" s="637"/>
      <c r="DC41" s="638"/>
      <c r="DD41" s="611" t="s">
        <v>237</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352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353</v>
      </c>
      <c r="CE42" s="601"/>
      <c r="CF42" s="601"/>
      <c r="CG42" s="601"/>
      <c r="CH42" s="601"/>
      <c r="CI42" s="601"/>
      <c r="CJ42" s="601"/>
      <c r="CK42" s="601"/>
      <c r="CL42" s="601"/>
      <c r="CM42" s="601"/>
      <c r="CN42" s="601"/>
      <c r="CO42" s="601"/>
      <c r="CP42" s="601"/>
      <c r="CQ42" s="602"/>
      <c r="CR42" s="603">
        <v>977651</v>
      </c>
      <c r="CS42" s="606"/>
      <c r="CT42" s="606"/>
      <c r="CU42" s="606"/>
      <c r="CV42" s="606"/>
      <c r="CW42" s="606"/>
      <c r="CX42" s="606"/>
      <c r="CY42" s="607"/>
      <c r="CZ42" s="608">
        <v>17.100000000000001</v>
      </c>
      <c r="DA42" s="609"/>
      <c r="DB42" s="609"/>
      <c r="DC42" s="610"/>
      <c r="DD42" s="611">
        <v>140781</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354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355</v>
      </c>
      <c r="CE43" s="601"/>
      <c r="CF43" s="601"/>
      <c r="CG43" s="601"/>
      <c r="CH43" s="601"/>
      <c r="CI43" s="601"/>
      <c r="CJ43" s="601"/>
      <c r="CK43" s="601"/>
      <c r="CL43" s="601"/>
      <c r="CM43" s="601"/>
      <c r="CN43" s="601"/>
      <c r="CO43" s="601"/>
      <c r="CP43" s="601"/>
      <c r="CQ43" s="602"/>
      <c r="CR43" s="603" t="s">
        <v>237</v>
      </c>
      <c r="CS43" s="604"/>
      <c r="CT43" s="604"/>
      <c r="CU43" s="604"/>
      <c r="CV43" s="604"/>
      <c r="CW43" s="604"/>
      <c r="CX43" s="604"/>
      <c r="CY43" s="605"/>
      <c r="CZ43" s="608" t="s">
        <v>237</v>
      </c>
      <c r="DA43" s="637"/>
      <c r="DB43" s="637"/>
      <c r="DC43" s="638"/>
      <c r="DD43" s="611" t="s">
        <v>237</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356</v>
      </c>
      <c r="CD44" s="631" t="s">
        <v>307</v>
      </c>
      <c r="CE44" s="632"/>
      <c r="CF44" s="600" t="s">
        <v>357</v>
      </c>
      <c r="CG44" s="601"/>
      <c r="CH44" s="601"/>
      <c r="CI44" s="601"/>
      <c r="CJ44" s="601"/>
      <c r="CK44" s="601"/>
      <c r="CL44" s="601"/>
      <c r="CM44" s="601"/>
      <c r="CN44" s="601"/>
      <c r="CO44" s="601"/>
      <c r="CP44" s="601"/>
      <c r="CQ44" s="602"/>
      <c r="CR44" s="603">
        <v>950904</v>
      </c>
      <c r="CS44" s="606"/>
      <c r="CT44" s="606"/>
      <c r="CU44" s="606"/>
      <c r="CV44" s="606"/>
      <c r="CW44" s="606"/>
      <c r="CX44" s="606"/>
      <c r="CY44" s="607"/>
      <c r="CZ44" s="608">
        <v>16.600000000000001</v>
      </c>
      <c r="DA44" s="609"/>
      <c r="DB44" s="609"/>
      <c r="DC44" s="610"/>
      <c r="DD44" s="611">
        <v>136637</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358</v>
      </c>
      <c r="CG45" s="601"/>
      <c r="CH45" s="601"/>
      <c r="CI45" s="601"/>
      <c r="CJ45" s="601"/>
      <c r="CK45" s="601"/>
      <c r="CL45" s="601"/>
      <c r="CM45" s="601"/>
      <c r="CN45" s="601"/>
      <c r="CO45" s="601"/>
      <c r="CP45" s="601"/>
      <c r="CQ45" s="602"/>
      <c r="CR45" s="603">
        <v>479886</v>
      </c>
      <c r="CS45" s="604"/>
      <c r="CT45" s="604"/>
      <c r="CU45" s="604"/>
      <c r="CV45" s="604"/>
      <c r="CW45" s="604"/>
      <c r="CX45" s="604"/>
      <c r="CY45" s="605"/>
      <c r="CZ45" s="608">
        <v>8.4</v>
      </c>
      <c r="DA45" s="637"/>
      <c r="DB45" s="637"/>
      <c r="DC45" s="638"/>
      <c r="DD45" s="611">
        <v>29058</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359</v>
      </c>
      <c r="CG46" s="601"/>
      <c r="CH46" s="601"/>
      <c r="CI46" s="601"/>
      <c r="CJ46" s="601"/>
      <c r="CK46" s="601"/>
      <c r="CL46" s="601"/>
      <c r="CM46" s="601"/>
      <c r="CN46" s="601"/>
      <c r="CO46" s="601"/>
      <c r="CP46" s="601"/>
      <c r="CQ46" s="602"/>
      <c r="CR46" s="603">
        <v>425781</v>
      </c>
      <c r="CS46" s="606"/>
      <c r="CT46" s="606"/>
      <c r="CU46" s="606"/>
      <c r="CV46" s="606"/>
      <c r="CW46" s="606"/>
      <c r="CX46" s="606"/>
      <c r="CY46" s="607"/>
      <c r="CZ46" s="608">
        <v>7.4</v>
      </c>
      <c r="DA46" s="609"/>
      <c r="DB46" s="609"/>
      <c r="DC46" s="610"/>
      <c r="DD46" s="611">
        <v>101642</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360</v>
      </c>
      <c r="CG47" s="601"/>
      <c r="CH47" s="601"/>
      <c r="CI47" s="601"/>
      <c r="CJ47" s="601"/>
      <c r="CK47" s="601"/>
      <c r="CL47" s="601"/>
      <c r="CM47" s="601"/>
      <c r="CN47" s="601"/>
      <c r="CO47" s="601"/>
      <c r="CP47" s="601"/>
      <c r="CQ47" s="602"/>
      <c r="CR47" s="603">
        <v>26747</v>
      </c>
      <c r="CS47" s="604"/>
      <c r="CT47" s="604"/>
      <c r="CU47" s="604"/>
      <c r="CV47" s="604"/>
      <c r="CW47" s="604"/>
      <c r="CX47" s="604"/>
      <c r="CY47" s="605"/>
      <c r="CZ47" s="608">
        <v>0.5</v>
      </c>
      <c r="DA47" s="637"/>
      <c r="DB47" s="637"/>
      <c r="DC47" s="638"/>
      <c r="DD47" s="611">
        <v>4144</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c r="CD48" s="635"/>
      <c r="CE48" s="636"/>
      <c r="CF48" s="600" t="s">
        <v>361</v>
      </c>
      <c r="CG48" s="601"/>
      <c r="CH48" s="601"/>
      <c r="CI48" s="601"/>
      <c r="CJ48" s="601"/>
      <c r="CK48" s="601"/>
      <c r="CL48" s="601"/>
      <c r="CM48" s="601"/>
      <c r="CN48" s="601"/>
      <c r="CO48" s="601"/>
      <c r="CP48" s="601"/>
      <c r="CQ48" s="602"/>
      <c r="CR48" s="603" t="s">
        <v>237</v>
      </c>
      <c r="CS48" s="606"/>
      <c r="CT48" s="606"/>
      <c r="CU48" s="606"/>
      <c r="CV48" s="606"/>
      <c r="CW48" s="606"/>
      <c r="CX48" s="606"/>
      <c r="CY48" s="607"/>
      <c r="CZ48" s="608" t="s">
        <v>132</v>
      </c>
      <c r="DA48" s="609"/>
      <c r="DB48" s="609"/>
      <c r="DC48" s="610"/>
      <c r="DD48" s="611" t="s">
        <v>132</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362</v>
      </c>
      <c r="CE49" s="616"/>
      <c r="CF49" s="616"/>
      <c r="CG49" s="616"/>
      <c r="CH49" s="616"/>
      <c r="CI49" s="616"/>
      <c r="CJ49" s="616"/>
      <c r="CK49" s="616"/>
      <c r="CL49" s="616"/>
      <c r="CM49" s="616"/>
      <c r="CN49" s="616"/>
      <c r="CO49" s="616"/>
      <c r="CP49" s="616"/>
      <c r="CQ49" s="617"/>
      <c r="CR49" s="618">
        <v>5730860</v>
      </c>
      <c r="CS49" s="619"/>
      <c r="CT49" s="619"/>
      <c r="CU49" s="619"/>
      <c r="CV49" s="619"/>
      <c r="CW49" s="619"/>
      <c r="CX49" s="619"/>
      <c r="CY49" s="620"/>
      <c r="CZ49" s="621">
        <v>100</v>
      </c>
      <c r="DA49" s="622"/>
      <c r="DB49" s="622"/>
      <c r="DC49" s="623"/>
      <c r="DD49" s="624">
        <v>4011502</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1VBUAbG5bcVJqIXUDqjkDP+FwDnPSRd/BUvhiBYSJdtvMowGxU/qP08+cztDt2KKXeaHtEuGGc6szUJGnJyzyg==" saltValue="CW7Stf15dvg1WsE6d60ce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78740157480314965"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4" t="s">
        <v>364</v>
      </c>
      <c r="DK2" s="1145"/>
      <c r="DL2" s="1145"/>
      <c r="DM2" s="1145"/>
      <c r="DN2" s="1145"/>
      <c r="DO2" s="1146"/>
      <c r="DP2" s="229"/>
      <c r="DQ2" s="1144" t="s">
        <v>365</v>
      </c>
      <c r="DR2" s="1145"/>
      <c r="DS2" s="1145"/>
      <c r="DT2" s="1145"/>
      <c r="DU2" s="1145"/>
      <c r="DV2" s="1145"/>
      <c r="DW2" s="1145"/>
      <c r="DX2" s="1145"/>
      <c r="DY2" s="1145"/>
      <c r="DZ2" s="1146"/>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7" t="s">
        <v>366</v>
      </c>
      <c r="B4" s="1097"/>
      <c r="C4" s="1097"/>
      <c r="D4" s="1097"/>
      <c r="E4" s="1097"/>
      <c r="F4" s="1097"/>
      <c r="G4" s="1097"/>
      <c r="H4" s="1097"/>
      <c r="I4" s="1097"/>
      <c r="J4" s="1097"/>
      <c r="K4" s="1097"/>
      <c r="L4" s="1097"/>
      <c r="M4" s="1097"/>
      <c r="N4" s="1097"/>
      <c r="O4" s="1097"/>
      <c r="P4" s="1097"/>
      <c r="Q4" s="1097"/>
      <c r="R4" s="1097"/>
      <c r="S4" s="1097"/>
      <c r="T4" s="1097"/>
      <c r="U4" s="1097"/>
      <c r="V4" s="1097"/>
      <c r="W4" s="1097"/>
      <c r="X4" s="1097"/>
      <c r="Y4" s="1097"/>
      <c r="Z4" s="1097"/>
      <c r="AA4" s="1097"/>
      <c r="AB4" s="1097"/>
      <c r="AC4" s="1097"/>
      <c r="AD4" s="1097"/>
      <c r="AE4" s="1097"/>
      <c r="AF4" s="1097"/>
      <c r="AG4" s="1097"/>
      <c r="AH4" s="1097"/>
      <c r="AI4" s="1097"/>
      <c r="AJ4" s="1097"/>
      <c r="AK4" s="1097"/>
      <c r="AL4" s="1097"/>
      <c r="AM4" s="1097"/>
      <c r="AN4" s="1097"/>
      <c r="AO4" s="1097"/>
      <c r="AP4" s="1097"/>
      <c r="AQ4" s="1097"/>
      <c r="AR4" s="1097"/>
      <c r="AS4" s="1097"/>
      <c r="AT4" s="1097"/>
      <c r="AU4" s="1097"/>
      <c r="AV4" s="1097"/>
      <c r="AW4" s="1097"/>
      <c r="AX4" s="1097"/>
      <c r="AY4" s="1097"/>
      <c r="AZ4" s="232"/>
      <c r="BA4" s="232"/>
      <c r="BB4" s="232"/>
      <c r="BC4" s="232"/>
      <c r="BD4" s="232"/>
      <c r="BE4" s="233"/>
      <c r="BF4" s="233"/>
      <c r="BG4" s="233"/>
      <c r="BH4" s="233"/>
      <c r="BI4" s="233"/>
      <c r="BJ4" s="233"/>
      <c r="BK4" s="233"/>
      <c r="BL4" s="233"/>
      <c r="BM4" s="233"/>
      <c r="BN4" s="233"/>
      <c r="BO4" s="233"/>
      <c r="BP4" s="233"/>
      <c r="BQ4" s="232" t="s">
        <v>367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368</v>
      </c>
      <c r="B5" s="1027"/>
      <c r="C5" s="1027"/>
      <c r="D5" s="1027"/>
      <c r="E5" s="1027"/>
      <c r="F5" s="1027"/>
      <c r="G5" s="1027"/>
      <c r="H5" s="1027"/>
      <c r="I5" s="1027"/>
      <c r="J5" s="1027"/>
      <c r="K5" s="1027"/>
      <c r="L5" s="1027"/>
      <c r="M5" s="1027"/>
      <c r="N5" s="1027"/>
      <c r="O5" s="1027"/>
      <c r="P5" s="1028"/>
      <c r="Q5" s="1032" t="s">
        <v>369</v>
      </c>
      <c r="R5" s="1033"/>
      <c r="S5" s="1033"/>
      <c r="T5" s="1033"/>
      <c r="U5" s="1034"/>
      <c r="V5" s="1032" t="s">
        <v>370</v>
      </c>
      <c r="W5" s="1033"/>
      <c r="X5" s="1033"/>
      <c r="Y5" s="1033"/>
      <c r="Z5" s="1034"/>
      <c r="AA5" s="1032" t="s">
        <v>371</v>
      </c>
      <c r="AB5" s="1033"/>
      <c r="AC5" s="1033"/>
      <c r="AD5" s="1033"/>
      <c r="AE5" s="1033"/>
      <c r="AF5" s="1147" t="s">
        <v>372</v>
      </c>
      <c r="AG5" s="1033"/>
      <c r="AH5" s="1033"/>
      <c r="AI5" s="1033"/>
      <c r="AJ5" s="1048"/>
      <c r="AK5" s="1033" t="s">
        <v>373</v>
      </c>
      <c r="AL5" s="1033"/>
      <c r="AM5" s="1033"/>
      <c r="AN5" s="1033"/>
      <c r="AO5" s="1034"/>
      <c r="AP5" s="1032" t="s">
        <v>374</v>
      </c>
      <c r="AQ5" s="1033"/>
      <c r="AR5" s="1033"/>
      <c r="AS5" s="1033"/>
      <c r="AT5" s="1034"/>
      <c r="AU5" s="1032" t="s">
        <v>375</v>
      </c>
      <c r="AV5" s="1033"/>
      <c r="AW5" s="1033"/>
      <c r="AX5" s="1033"/>
      <c r="AY5" s="1048"/>
      <c r="AZ5" s="236"/>
      <c r="BA5" s="236"/>
      <c r="BB5" s="236"/>
      <c r="BC5" s="236"/>
      <c r="BD5" s="236"/>
      <c r="BE5" s="237"/>
      <c r="BF5" s="237"/>
      <c r="BG5" s="237"/>
      <c r="BH5" s="237"/>
      <c r="BI5" s="237"/>
      <c r="BJ5" s="237"/>
      <c r="BK5" s="237"/>
      <c r="BL5" s="237"/>
      <c r="BM5" s="237"/>
      <c r="BN5" s="237"/>
      <c r="BO5" s="237"/>
      <c r="BP5" s="237"/>
      <c r="BQ5" s="1026" t="s">
        <v>376</v>
      </c>
      <c r="BR5" s="1027"/>
      <c r="BS5" s="1027"/>
      <c r="BT5" s="1027"/>
      <c r="BU5" s="1027"/>
      <c r="BV5" s="1027"/>
      <c r="BW5" s="1027"/>
      <c r="BX5" s="1027"/>
      <c r="BY5" s="1027"/>
      <c r="BZ5" s="1027"/>
      <c r="CA5" s="1027"/>
      <c r="CB5" s="1027"/>
      <c r="CC5" s="1027"/>
      <c r="CD5" s="1027"/>
      <c r="CE5" s="1027"/>
      <c r="CF5" s="1027"/>
      <c r="CG5" s="1028"/>
      <c r="CH5" s="1032" t="s">
        <v>377</v>
      </c>
      <c r="CI5" s="1033"/>
      <c r="CJ5" s="1033"/>
      <c r="CK5" s="1033"/>
      <c r="CL5" s="1034"/>
      <c r="CM5" s="1032" t="s">
        <v>378</v>
      </c>
      <c r="CN5" s="1033"/>
      <c r="CO5" s="1033"/>
      <c r="CP5" s="1033"/>
      <c r="CQ5" s="1034"/>
      <c r="CR5" s="1032" t="s">
        <v>379</v>
      </c>
      <c r="CS5" s="1033"/>
      <c r="CT5" s="1033"/>
      <c r="CU5" s="1033"/>
      <c r="CV5" s="1034"/>
      <c r="CW5" s="1032" t="s">
        <v>380</v>
      </c>
      <c r="CX5" s="1033"/>
      <c r="CY5" s="1033"/>
      <c r="CZ5" s="1033"/>
      <c r="DA5" s="1034"/>
      <c r="DB5" s="1032" t="s">
        <v>381</v>
      </c>
      <c r="DC5" s="1033"/>
      <c r="DD5" s="1033"/>
      <c r="DE5" s="1033"/>
      <c r="DF5" s="1034"/>
      <c r="DG5" s="1132" t="s">
        <v>382</v>
      </c>
      <c r="DH5" s="1133"/>
      <c r="DI5" s="1133"/>
      <c r="DJ5" s="1133"/>
      <c r="DK5" s="1134"/>
      <c r="DL5" s="1132" t="s">
        <v>383</v>
      </c>
      <c r="DM5" s="1133"/>
      <c r="DN5" s="1133"/>
      <c r="DO5" s="1133"/>
      <c r="DP5" s="1134"/>
      <c r="DQ5" s="1032" t="s">
        <v>384</v>
      </c>
      <c r="DR5" s="1033"/>
      <c r="DS5" s="1033"/>
      <c r="DT5" s="1033"/>
      <c r="DU5" s="1034"/>
      <c r="DV5" s="1032" t="s">
        <v>375</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8"/>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5"/>
      <c r="DH6" s="1136"/>
      <c r="DI6" s="1136"/>
      <c r="DJ6" s="1136"/>
      <c r="DK6" s="1137"/>
      <c r="DL6" s="1135"/>
      <c r="DM6" s="1136"/>
      <c r="DN6" s="1136"/>
      <c r="DO6" s="1136"/>
      <c r="DP6" s="1137"/>
      <c r="DQ6" s="1035"/>
      <c r="DR6" s="1036"/>
      <c r="DS6" s="1036"/>
      <c r="DT6" s="1036"/>
      <c r="DU6" s="1037"/>
      <c r="DV6" s="1035"/>
      <c r="DW6" s="1036"/>
      <c r="DX6" s="1036"/>
      <c r="DY6" s="1036"/>
      <c r="DZ6" s="1049"/>
      <c r="EA6" s="234"/>
    </row>
    <row r="7" spans="1:131" s="235" customFormat="1" ht="26.25" customHeight="1" thickTop="1">
      <c r="A7" s="238">
        <v>1</v>
      </c>
      <c r="B7" s="1084" t="s">
        <v>385</v>
      </c>
      <c r="C7" s="1085"/>
      <c r="D7" s="1085"/>
      <c r="E7" s="1085"/>
      <c r="F7" s="1085"/>
      <c r="G7" s="1085"/>
      <c r="H7" s="1085"/>
      <c r="I7" s="1085"/>
      <c r="J7" s="1085"/>
      <c r="K7" s="1085"/>
      <c r="L7" s="1085"/>
      <c r="M7" s="1085"/>
      <c r="N7" s="1085"/>
      <c r="O7" s="1085"/>
      <c r="P7" s="1086"/>
      <c r="Q7" s="1138">
        <v>5777</v>
      </c>
      <c r="R7" s="1139"/>
      <c r="S7" s="1139"/>
      <c r="T7" s="1139"/>
      <c r="U7" s="1139"/>
      <c r="V7" s="1139">
        <v>5731</v>
      </c>
      <c r="W7" s="1139"/>
      <c r="X7" s="1139"/>
      <c r="Y7" s="1139"/>
      <c r="Z7" s="1139"/>
      <c r="AA7" s="1139">
        <v>46</v>
      </c>
      <c r="AB7" s="1139"/>
      <c r="AC7" s="1139"/>
      <c r="AD7" s="1139"/>
      <c r="AE7" s="1140"/>
      <c r="AF7" s="1141">
        <v>46</v>
      </c>
      <c r="AG7" s="1142"/>
      <c r="AH7" s="1142"/>
      <c r="AI7" s="1142"/>
      <c r="AJ7" s="1143"/>
      <c r="AK7" s="1125">
        <v>1</v>
      </c>
      <c r="AL7" s="1126"/>
      <c r="AM7" s="1126"/>
      <c r="AN7" s="1126"/>
      <c r="AO7" s="1126"/>
      <c r="AP7" s="1126">
        <v>6489</v>
      </c>
      <c r="AQ7" s="1126"/>
      <c r="AR7" s="1126"/>
      <c r="AS7" s="1126"/>
      <c r="AT7" s="1126"/>
      <c r="AU7" s="1127"/>
      <c r="AV7" s="1127"/>
      <c r="AW7" s="1127"/>
      <c r="AX7" s="1127"/>
      <c r="AY7" s="1128"/>
      <c r="AZ7" s="232"/>
      <c r="BA7" s="232"/>
      <c r="BB7" s="232"/>
      <c r="BC7" s="232"/>
      <c r="BD7" s="232"/>
      <c r="BE7" s="233"/>
      <c r="BF7" s="233"/>
      <c r="BG7" s="233"/>
      <c r="BH7" s="233"/>
      <c r="BI7" s="233"/>
      <c r="BJ7" s="233"/>
      <c r="BK7" s="233"/>
      <c r="BL7" s="233"/>
      <c r="BM7" s="233"/>
      <c r="BN7" s="233"/>
      <c r="BO7" s="233"/>
      <c r="BP7" s="233"/>
      <c r="BQ7" s="239">
        <v>1</v>
      </c>
      <c r="BR7" s="240" t="s">
        <v>570</v>
      </c>
      <c r="BS7" s="1129" t="s">
        <v>571</v>
      </c>
      <c r="BT7" s="1130"/>
      <c r="BU7" s="1130"/>
      <c r="BV7" s="1130"/>
      <c r="BW7" s="1130"/>
      <c r="BX7" s="1130"/>
      <c r="BY7" s="1130"/>
      <c r="BZ7" s="1130"/>
      <c r="CA7" s="1130"/>
      <c r="CB7" s="1130"/>
      <c r="CC7" s="1130"/>
      <c r="CD7" s="1130"/>
      <c r="CE7" s="1130"/>
      <c r="CF7" s="1130"/>
      <c r="CG7" s="1131"/>
      <c r="CH7" s="1122">
        <v>-2</v>
      </c>
      <c r="CI7" s="1123"/>
      <c r="CJ7" s="1123"/>
      <c r="CK7" s="1123"/>
      <c r="CL7" s="1124"/>
      <c r="CM7" s="1122">
        <v>251</v>
      </c>
      <c r="CN7" s="1123"/>
      <c r="CO7" s="1123"/>
      <c r="CP7" s="1123"/>
      <c r="CQ7" s="1124"/>
      <c r="CR7" s="1122">
        <v>19</v>
      </c>
      <c r="CS7" s="1123"/>
      <c r="CT7" s="1123"/>
      <c r="CU7" s="1123"/>
      <c r="CV7" s="1124"/>
      <c r="CW7" s="1122" t="s">
        <v>569</v>
      </c>
      <c r="CX7" s="1123"/>
      <c r="CY7" s="1123"/>
      <c r="CZ7" s="1123"/>
      <c r="DA7" s="1124"/>
      <c r="DB7" s="1122" t="s">
        <v>569</v>
      </c>
      <c r="DC7" s="1123"/>
      <c r="DD7" s="1123"/>
      <c r="DE7" s="1123"/>
      <c r="DF7" s="1124"/>
      <c r="DG7" s="1122" t="s">
        <v>569</v>
      </c>
      <c r="DH7" s="1123"/>
      <c r="DI7" s="1123"/>
      <c r="DJ7" s="1123"/>
      <c r="DK7" s="1124"/>
      <c r="DL7" s="1122">
        <v>7</v>
      </c>
      <c r="DM7" s="1123"/>
      <c r="DN7" s="1123"/>
      <c r="DO7" s="1123"/>
      <c r="DP7" s="1124"/>
      <c r="DQ7" s="1122">
        <v>1</v>
      </c>
      <c r="DR7" s="1123"/>
      <c r="DS7" s="1123"/>
      <c r="DT7" s="1123"/>
      <c r="DU7" s="1124"/>
      <c r="DV7" s="1149"/>
      <c r="DW7" s="1150"/>
      <c r="DX7" s="1150"/>
      <c r="DY7" s="1150"/>
      <c r="DZ7" s="1151"/>
      <c r="EA7" s="234"/>
    </row>
    <row r="8" spans="1:131" s="235" customFormat="1" ht="26.25" customHeight="1">
      <c r="A8" s="241">
        <v>2</v>
      </c>
      <c r="B8" s="1068"/>
      <c r="C8" s="1069"/>
      <c r="D8" s="1069"/>
      <c r="E8" s="1069"/>
      <c r="F8" s="1069"/>
      <c r="G8" s="1069"/>
      <c r="H8" s="1069"/>
      <c r="I8" s="1069"/>
      <c r="J8" s="1069"/>
      <c r="K8" s="1069"/>
      <c r="L8" s="1069"/>
      <c r="M8" s="1069"/>
      <c r="N8" s="1069"/>
      <c r="O8" s="1069"/>
      <c r="P8" s="1070"/>
      <c r="Q8" s="1074"/>
      <c r="R8" s="1075"/>
      <c r="S8" s="1075"/>
      <c r="T8" s="1075"/>
      <c r="U8" s="1075"/>
      <c r="V8" s="1075"/>
      <c r="W8" s="1075"/>
      <c r="X8" s="1075"/>
      <c r="Y8" s="1075"/>
      <c r="Z8" s="1075"/>
      <c r="AA8" s="1075"/>
      <c r="AB8" s="1075"/>
      <c r="AC8" s="1075"/>
      <c r="AD8" s="1075"/>
      <c r="AE8" s="1076"/>
      <c r="AF8" s="1050"/>
      <c r="AG8" s="1051"/>
      <c r="AH8" s="1051"/>
      <c r="AI8" s="1051"/>
      <c r="AJ8" s="1052"/>
      <c r="AK8" s="1120"/>
      <c r="AL8" s="1121"/>
      <c r="AM8" s="1121"/>
      <c r="AN8" s="1121"/>
      <c r="AO8" s="1121"/>
      <c r="AP8" s="1121"/>
      <c r="AQ8" s="1121"/>
      <c r="AR8" s="1121"/>
      <c r="AS8" s="1121"/>
      <c r="AT8" s="1121"/>
      <c r="AU8" s="1118"/>
      <c r="AV8" s="1118"/>
      <c r="AW8" s="1118"/>
      <c r="AX8" s="1118"/>
      <c r="AY8" s="1119"/>
      <c r="AZ8" s="232"/>
      <c r="BA8" s="232"/>
      <c r="BB8" s="232"/>
      <c r="BC8" s="232"/>
      <c r="BD8" s="232"/>
      <c r="BE8" s="233"/>
      <c r="BF8" s="233"/>
      <c r="BG8" s="233"/>
      <c r="BH8" s="233"/>
      <c r="BI8" s="233"/>
      <c r="BJ8" s="233"/>
      <c r="BK8" s="233"/>
      <c r="BL8" s="233"/>
      <c r="BM8" s="233"/>
      <c r="BN8" s="233"/>
      <c r="BO8" s="233"/>
      <c r="BP8" s="233"/>
      <c r="BQ8" s="242">
        <v>2</v>
      </c>
      <c r="BR8" s="243"/>
      <c r="BS8" s="1045" t="s">
        <v>572</v>
      </c>
      <c r="BT8" s="1046"/>
      <c r="BU8" s="1046"/>
      <c r="BV8" s="1046"/>
      <c r="BW8" s="1046"/>
      <c r="BX8" s="1046"/>
      <c r="BY8" s="1046"/>
      <c r="BZ8" s="1046"/>
      <c r="CA8" s="1046"/>
      <c r="CB8" s="1046"/>
      <c r="CC8" s="1046"/>
      <c r="CD8" s="1046"/>
      <c r="CE8" s="1046"/>
      <c r="CF8" s="1046"/>
      <c r="CG8" s="1047"/>
      <c r="CH8" s="1020">
        <v>-17</v>
      </c>
      <c r="CI8" s="1021"/>
      <c r="CJ8" s="1021"/>
      <c r="CK8" s="1021"/>
      <c r="CL8" s="1022"/>
      <c r="CM8" s="1020">
        <v>270</v>
      </c>
      <c r="CN8" s="1021"/>
      <c r="CO8" s="1021"/>
      <c r="CP8" s="1021"/>
      <c r="CQ8" s="1022"/>
      <c r="CR8" s="1020">
        <v>30</v>
      </c>
      <c r="CS8" s="1021"/>
      <c r="CT8" s="1021"/>
      <c r="CU8" s="1021"/>
      <c r="CV8" s="1022"/>
      <c r="CW8" s="1020" t="s">
        <v>569</v>
      </c>
      <c r="CX8" s="1021"/>
      <c r="CY8" s="1021"/>
      <c r="CZ8" s="1021"/>
      <c r="DA8" s="1022"/>
      <c r="DB8" s="1020">
        <v>7</v>
      </c>
      <c r="DC8" s="1021"/>
      <c r="DD8" s="1021"/>
      <c r="DE8" s="1021"/>
      <c r="DF8" s="1022"/>
      <c r="DG8" s="1020" t="s">
        <v>569</v>
      </c>
      <c r="DH8" s="1021"/>
      <c r="DI8" s="1021"/>
      <c r="DJ8" s="1021"/>
      <c r="DK8" s="1022"/>
      <c r="DL8" s="1020" t="s">
        <v>569</v>
      </c>
      <c r="DM8" s="1021"/>
      <c r="DN8" s="1021"/>
      <c r="DO8" s="1021"/>
      <c r="DP8" s="1022"/>
      <c r="DQ8" s="1020" t="s">
        <v>569</v>
      </c>
      <c r="DR8" s="1021"/>
      <c r="DS8" s="1021"/>
      <c r="DT8" s="1021"/>
      <c r="DU8" s="1022"/>
      <c r="DV8" s="1023"/>
      <c r="DW8" s="1024"/>
      <c r="DX8" s="1024"/>
      <c r="DY8" s="1024"/>
      <c r="DZ8" s="1025"/>
      <c r="EA8" s="234"/>
    </row>
    <row r="9" spans="1:131" s="235" customFormat="1" ht="26.25" customHeight="1">
      <c r="A9" s="241">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50"/>
      <c r="AG9" s="1051"/>
      <c r="AH9" s="1051"/>
      <c r="AI9" s="1051"/>
      <c r="AJ9" s="1052"/>
      <c r="AK9" s="1120"/>
      <c r="AL9" s="1121"/>
      <c r="AM9" s="1121"/>
      <c r="AN9" s="1121"/>
      <c r="AO9" s="1121"/>
      <c r="AP9" s="1121"/>
      <c r="AQ9" s="1121"/>
      <c r="AR9" s="1121"/>
      <c r="AS9" s="1121"/>
      <c r="AT9" s="1121"/>
      <c r="AU9" s="1118"/>
      <c r="AV9" s="1118"/>
      <c r="AW9" s="1118"/>
      <c r="AX9" s="1118"/>
      <c r="AY9" s="1119"/>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20"/>
      <c r="AL10" s="1121"/>
      <c r="AM10" s="1121"/>
      <c r="AN10" s="1121"/>
      <c r="AO10" s="1121"/>
      <c r="AP10" s="1121"/>
      <c r="AQ10" s="1121"/>
      <c r="AR10" s="1121"/>
      <c r="AS10" s="1121"/>
      <c r="AT10" s="1121"/>
      <c r="AU10" s="1118"/>
      <c r="AV10" s="1118"/>
      <c r="AW10" s="1118"/>
      <c r="AX10" s="1118"/>
      <c r="AY10" s="1119"/>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20"/>
      <c r="AL11" s="1121"/>
      <c r="AM11" s="1121"/>
      <c r="AN11" s="1121"/>
      <c r="AO11" s="1121"/>
      <c r="AP11" s="1121"/>
      <c r="AQ11" s="1121"/>
      <c r="AR11" s="1121"/>
      <c r="AS11" s="1121"/>
      <c r="AT11" s="1121"/>
      <c r="AU11" s="1118"/>
      <c r="AV11" s="1118"/>
      <c r="AW11" s="1118"/>
      <c r="AX11" s="1118"/>
      <c r="AY11" s="1119"/>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20"/>
      <c r="AL12" s="1121"/>
      <c r="AM12" s="1121"/>
      <c r="AN12" s="1121"/>
      <c r="AO12" s="1121"/>
      <c r="AP12" s="1121"/>
      <c r="AQ12" s="1121"/>
      <c r="AR12" s="1121"/>
      <c r="AS12" s="1121"/>
      <c r="AT12" s="1121"/>
      <c r="AU12" s="1118"/>
      <c r="AV12" s="1118"/>
      <c r="AW12" s="1118"/>
      <c r="AX12" s="1118"/>
      <c r="AY12" s="1119"/>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20"/>
      <c r="AL13" s="1121"/>
      <c r="AM13" s="1121"/>
      <c r="AN13" s="1121"/>
      <c r="AO13" s="1121"/>
      <c r="AP13" s="1121"/>
      <c r="AQ13" s="1121"/>
      <c r="AR13" s="1121"/>
      <c r="AS13" s="1121"/>
      <c r="AT13" s="1121"/>
      <c r="AU13" s="1118"/>
      <c r="AV13" s="1118"/>
      <c r="AW13" s="1118"/>
      <c r="AX13" s="1118"/>
      <c r="AY13" s="1119"/>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20"/>
      <c r="AL14" s="1121"/>
      <c r="AM14" s="1121"/>
      <c r="AN14" s="1121"/>
      <c r="AO14" s="1121"/>
      <c r="AP14" s="1121"/>
      <c r="AQ14" s="1121"/>
      <c r="AR14" s="1121"/>
      <c r="AS14" s="1121"/>
      <c r="AT14" s="1121"/>
      <c r="AU14" s="1118"/>
      <c r="AV14" s="1118"/>
      <c r="AW14" s="1118"/>
      <c r="AX14" s="1118"/>
      <c r="AY14" s="1119"/>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20"/>
      <c r="AL15" s="1121"/>
      <c r="AM15" s="1121"/>
      <c r="AN15" s="1121"/>
      <c r="AO15" s="1121"/>
      <c r="AP15" s="1121"/>
      <c r="AQ15" s="1121"/>
      <c r="AR15" s="1121"/>
      <c r="AS15" s="1121"/>
      <c r="AT15" s="1121"/>
      <c r="AU15" s="1118"/>
      <c r="AV15" s="1118"/>
      <c r="AW15" s="1118"/>
      <c r="AX15" s="1118"/>
      <c r="AY15" s="1119"/>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20"/>
      <c r="AL16" s="1121"/>
      <c r="AM16" s="1121"/>
      <c r="AN16" s="1121"/>
      <c r="AO16" s="1121"/>
      <c r="AP16" s="1121"/>
      <c r="AQ16" s="1121"/>
      <c r="AR16" s="1121"/>
      <c r="AS16" s="1121"/>
      <c r="AT16" s="1121"/>
      <c r="AU16" s="1118"/>
      <c r="AV16" s="1118"/>
      <c r="AW16" s="1118"/>
      <c r="AX16" s="1118"/>
      <c r="AY16" s="1119"/>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20"/>
      <c r="AL17" s="1121"/>
      <c r="AM17" s="1121"/>
      <c r="AN17" s="1121"/>
      <c r="AO17" s="1121"/>
      <c r="AP17" s="1121"/>
      <c r="AQ17" s="1121"/>
      <c r="AR17" s="1121"/>
      <c r="AS17" s="1121"/>
      <c r="AT17" s="1121"/>
      <c r="AU17" s="1118"/>
      <c r="AV17" s="1118"/>
      <c r="AW17" s="1118"/>
      <c r="AX17" s="1118"/>
      <c r="AY17" s="1119"/>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20"/>
      <c r="AL18" s="1121"/>
      <c r="AM18" s="1121"/>
      <c r="AN18" s="1121"/>
      <c r="AO18" s="1121"/>
      <c r="AP18" s="1121"/>
      <c r="AQ18" s="1121"/>
      <c r="AR18" s="1121"/>
      <c r="AS18" s="1121"/>
      <c r="AT18" s="1121"/>
      <c r="AU18" s="1118"/>
      <c r="AV18" s="1118"/>
      <c r="AW18" s="1118"/>
      <c r="AX18" s="1118"/>
      <c r="AY18" s="1119"/>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20"/>
      <c r="AL19" s="1121"/>
      <c r="AM19" s="1121"/>
      <c r="AN19" s="1121"/>
      <c r="AO19" s="1121"/>
      <c r="AP19" s="1121"/>
      <c r="AQ19" s="1121"/>
      <c r="AR19" s="1121"/>
      <c r="AS19" s="1121"/>
      <c r="AT19" s="1121"/>
      <c r="AU19" s="1118"/>
      <c r="AV19" s="1118"/>
      <c r="AW19" s="1118"/>
      <c r="AX19" s="1118"/>
      <c r="AY19" s="1119"/>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20"/>
      <c r="AL20" s="1121"/>
      <c r="AM20" s="1121"/>
      <c r="AN20" s="1121"/>
      <c r="AO20" s="1121"/>
      <c r="AP20" s="1121"/>
      <c r="AQ20" s="1121"/>
      <c r="AR20" s="1121"/>
      <c r="AS20" s="1121"/>
      <c r="AT20" s="1121"/>
      <c r="AU20" s="1118"/>
      <c r="AV20" s="1118"/>
      <c r="AW20" s="1118"/>
      <c r="AX20" s="1118"/>
      <c r="AY20" s="1119"/>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20"/>
      <c r="AL21" s="1121"/>
      <c r="AM21" s="1121"/>
      <c r="AN21" s="1121"/>
      <c r="AO21" s="1121"/>
      <c r="AP21" s="1121"/>
      <c r="AQ21" s="1121"/>
      <c r="AR21" s="1121"/>
      <c r="AS21" s="1121"/>
      <c r="AT21" s="1121"/>
      <c r="AU21" s="1118"/>
      <c r="AV21" s="1118"/>
      <c r="AW21" s="1118"/>
      <c r="AX21" s="1118"/>
      <c r="AY21" s="1119"/>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c r="A22" s="241">
        <v>16</v>
      </c>
      <c r="B22" s="1068"/>
      <c r="C22" s="1069"/>
      <c r="D22" s="1069"/>
      <c r="E22" s="1069"/>
      <c r="F22" s="1069"/>
      <c r="G22" s="1069"/>
      <c r="H22" s="1069"/>
      <c r="I22" s="1069"/>
      <c r="J22" s="1069"/>
      <c r="K22" s="1069"/>
      <c r="L22" s="1069"/>
      <c r="M22" s="1069"/>
      <c r="N22" s="1069"/>
      <c r="O22" s="1069"/>
      <c r="P22" s="1070"/>
      <c r="Q22" s="1115"/>
      <c r="R22" s="1116"/>
      <c r="S22" s="1116"/>
      <c r="T22" s="1116"/>
      <c r="U22" s="1116"/>
      <c r="V22" s="1116"/>
      <c r="W22" s="1116"/>
      <c r="X22" s="1116"/>
      <c r="Y22" s="1116"/>
      <c r="Z22" s="1116"/>
      <c r="AA22" s="1116"/>
      <c r="AB22" s="1116"/>
      <c r="AC22" s="1116"/>
      <c r="AD22" s="1116"/>
      <c r="AE22" s="1117"/>
      <c r="AF22" s="1050"/>
      <c r="AG22" s="1051"/>
      <c r="AH22" s="1051"/>
      <c r="AI22" s="1051"/>
      <c r="AJ22" s="1052"/>
      <c r="AK22" s="1111"/>
      <c r="AL22" s="1112"/>
      <c r="AM22" s="1112"/>
      <c r="AN22" s="1112"/>
      <c r="AO22" s="1112"/>
      <c r="AP22" s="1112"/>
      <c r="AQ22" s="1112"/>
      <c r="AR22" s="1112"/>
      <c r="AS22" s="1112"/>
      <c r="AT22" s="1112"/>
      <c r="AU22" s="1113"/>
      <c r="AV22" s="1113"/>
      <c r="AW22" s="1113"/>
      <c r="AX22" s="1113"/>
      <c r="AY22" s="1114"/>
      <c r="AZ22" s="1066" t="s">
        <v>386</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c r="A23" s="244" t="s">
        <v>387</v>
      </c>
      <c r="B23" s="975" t="s">
        <v>388</v>
      </c>
      <c r="C23" s="976"/>
      <c r="D23" s="976"/>
      <c r="E23" s="976"/>
      <c r="F23" s="976"/>
      <c r="G23" s="976"/>
      <c r="H23" s="976"/>
      <c r="I23" s="976"/>
      <c r="J23" s="976"/>
      <c r="K23" s="976"/>
      <c r="L23" s="976"/>
      <c r="M23" s="976"/>
      <c r="N23" s="976"/>
      <c r="O23" s="976"/>
      <c r="P23" s="977"/>
      <c r="Q23" s="1102">
        <v>5777</v>
      </c>
      <c r="R23" s="1103"/>
      <c r="S23" s="1103"/>
      <c r="T23" s="1103"/>
      <c r="U23" s="1103"/>
      <c r="V23" s="1103">
        <v>5731</v>
      </c>
      <c r="W23" s="1103"/>
      <c r="X23" s="1103"/>
      <c r="Y23" s="1103"/>
      <c r="Z23" s="1103"/>
      <c r="AA23" s="1103">
        <v>46</v>
      </c>
      <c r="AB23" s="1103"/>
      <c r="AC23" s="1103"/>
      <c r="AD23" s="1103"/>
      <c r="AE23" s="1104"/>
      <c r="AF23" s="1105">
        <v>46</v>
      </c>
      <c r="AG23" s="1103"/>
      <c r="AH23" s="1103"/>
      <c r="AI23" s="1103"/>
      <c r="AJ23" s="1106"/>
      <c r="AK23" s="1107"/>
      <c r="AL23" s="1108"/>
      <c r="AM23" s="1108"/>
      <c r="AN23" s="1108"/>
      <c r="AO23" s="1108"/>
      <c r="AP23" s="1103">
        <v>6489</v>
      </c>
      <c r="AQ23" s="1103"/>
      <c r="AR23" s="1103"/>
      <c r="AS23" s="1103"/>
      <c r="AT23" s="1103"/>
      <c r="AU23" s="1109"/>
      <c r="AV23" s="1109"/>
      <c r="AW23" s="1109"/>
      <c r="AX23" s="1109"/>
      <c r="AY23" s="1110"/>
      <c r="AZ23" s="1099" t="s">
        <v>132</v>
      </c>
      <c r="BA23" s="1100"/>
      <c r="BB23" s="1100"/>
      <c r="BC23" s="1100"/>
      <c r="BD23" s="1101"/>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8" t="s">
        <v>389</v>
      </c>
      <c r="B24" s="1098"/>
      <c r="C24" s="1098"/>
      <c r="D24" s="1098"/>
      <c r="E24" s="1098"/>
      <c r="F24" s="1098"/>
      <c r="G24" s="1098"/>
      <c r="H24" s="1098"/>
      <c r="I24" s="1098"/>
      <c r="J24" s="1098"/>
      <c r="K24" s="1098"/>
      <c r="L24" s="1098"/>
      <c r="M24" s="1098"/>
      <c r="N24" s="1098"/>
      <c r="O24" s="1098"/>
      <c r="P24" s="1098"/>
      <c r="Q24" s="1098"/>
      <c r="R24" s="1098"/>
      <c r="S24" s="1098"/>
      <c r="T24" s="1098"/>
      <c r="U24" s="1098"/>
      <c r="V24" s="1098"/>
      <c r="W24" s="1098"/>
      <c r="X24" s="1098"/>
      <c r="Y24" s="1098"/>
      <c r="Z24" s="1098"/>
      <c r="AA24" s="1098"/>
      <c r="AB24" s="1098"/>
      <c r="AC24" s="1098"/>
      <c r="AD24" s="1098"/>
      <c r="AE24" s="1098"/>
      <c r="AF24" s="1098"/>
      <c r="AG24" s="1098"/>
      <c r="AH24" s="1098"/>
      <c r="AI24" s="1098"/>
      <c r="AJ24" s="1098"/>
      <c r="AK24" s="1098"/>
      <c r="AL24" s="1098"/>
      <c r="AM24" s="1098"/>
      <c r="AN24" s="1098"/>
      <c r="AO24" s="1098"/>
      <c r="AP24" s="1098"/>
      <c r="AQ24" s="1098"/>
      <c r="AR24" s="1098"/>
      <c r="AS24" s="1098"/>
      <c r="AT24" s="1098"/>
      <c r="AU24" s="1098"/>
      <c r="AV24" s="1098"/>
      <c r="AW24" s="1098"/>
      <c r="AX24" s="1098"/>
      <c r="AY24" s="1098"/>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7" t="s">
        <v>390</v>
      </c>
      <c r="B25" s="1097"/>
      <c r="C25" s="1097"/>
      <c r="D25" s="1097"/>
      <c r="E25" s="1097"/>
      <c r="F25" s="1097"/>
      <c r="G25" s="1097"/>
      <c r="H25" s="1097"/>
      <c r="I25" s="1097"/>
      <c r="J25" s="1097"/>
      <c r="K25" s="1097"/>
      <c r="L25" s="1097"/>
      <c r="M25" s="1097"/>
      <c r="N25" s="1097"/>
      <c r="O25" s="1097"/>
      <c r="P25" s="1097"/>
      <c r="Q25" s="1097"/>
      <c r="R25" s="1097"/>
      <c r="S25" s="1097"/>
      <c r="T25" s="1097"/>
      <c r="U25" s="1097"/>
      <c r="V25" s="1097"/>
      <c r="W25" s="1097"/>
      <c r="X25" s="1097"/>
      <c r="Y25" s="1097"/>
      <c r="Z25" s="1097"/>
      <c r="AA25" s="1097"/>
      <c r="AB25" s="1097"/>
      <c r="AC25" s="1097"/>
      <c r="AD25" s="1097"/>
      <c r="AE25" s="1097"/>
      <c r="AF25" s="1097"/>
      <c r="AG25" s="1097"/>
      <c r="AH25" s="1097"/>
      <c r="AI25" s="1097"/>
      <c r="AJ25" s="1097"/>
      <c r="AK25" s="1097"/>
      <c r="AL25" s="1097"/>
      <c r="AM25" s="1097"/>
      <c r="AN25" s="1097"/>
      <c r="AO25" s="1097"/>
      <c r="AP25" s="1097"/>
      <c r="AQ25" s="1097"/>
      <c r="AR25" s="1097"/>
      <c r="AS25" s="1097"/>
      <c r="AT25" s="1097"/>
      <c r="AU25" s="1097"/>
      <c r="AV25" s="1097"/>
      <c r="AW25" s="1097"/>
      <c r="AX25" s="1097"/>
      <c r="AY25" s="1097"/>
      <c r="AZ25" s="1097"/>
      <c r="BA25" s="1097"/>
      <c r="BB25" s="1097"/>
      <c r="BC25" s="1097"/>
      <c r="BD25" s="1097"/>
      <c r="BE25" s="1097"/>
      <c r="BF25" s="1097"/>
      <c r="BG25" s="1097"/>
      <c r="BH25" s="1097"/>
      <c r="BI25" s="1097"/>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368</v>
      </c>
      <c r="B26" s="1027"/>
      <c r="C26" s="1027"/>
      <c r="D26" s="1027"/>
      <c r="E26" s="1027"/>
      <c r="F26" s="1027"/>
      <c r="G26" s="1027"/>
      <c r="H26" s="1027"/>
      <c r="I26" s="1027"/>
      <c r="J26" s="1027"/>
      <c r="K26" s="1027"/>
      <c r="L26" s="1027"/>
      <c r="M26" s="1027"/>
      <c r="N26" s="1027"/>
      <c r="O26" s="1027"/>
      <c r="P26" s="1028"/>
      <c r="Q26" s="1032" t="s">
        <v>391</v>
      </c>
      <c r="R26" s="1033"/>
      <c r="S26" s="1033"/>
      <c r="T26" s="1033"/>
      <c r="U26" s="1034"/>
      <c r="V26" s="1032" t="s">
        <v>392</v>
      </c>
      <c r="W26" s="1033"/>
      <c r="X26" s="1033"/>
      <c r="Y26" s="1033"/>
      <c r="Z26" s="1034"/>
      <c r="AA26" s="1032" t="s">
        <v>393</v>
      </c>
      <c r="AB26" s="1033"/>
      <c r="AC26" s="1033"/>
      <c r="AD26" s="1033"/>
      <c r="AE26" s="1033"/>
      <c r="AF26" s="1093" t="s">
        <v>394</v>
      </c>
      <c r="AG26" s="1039"/>
      <c r="AH26" s="1039"/>
      <c r="AI26" s="1039"/>
      <c r="AJ26" s="1094"/>
      <c r="AK26" s="1033" t="s">
        <v>395</v>
      </c>
      <c r="AL26" s="1033"/>
      <c r="AM26" s="1033"/>
      <c r="AN26" s="1033"/>
      <c r="AO26" s="1034"/>
      <c r="AP26" s="1032" t="s">
        <v>396</v>
      </c>
      <c r="AQ26" s="1033"/>
      <c r="AR26" s="1033"/>
      <c r="AS26" s="1033"/>
      <c r="AT26" s="1034"/>
      <c r="AU26" s="1032" t="s">
        <v>397</v>
      </c>
      <c r="AV26" s="1033"/>
      <c r="AW26" s="1033"/>
      <c r="AX26" s="1033"/>
      <c r="AY26" s="1034"/>
      <c r="AZ26" s="1032" t="s">
        <v>398</v>
      </c>
      <c r="BA26" s="1033"/>
      <c r="BB26" s="1033"/>
      <c r="BC26" s="1033"/>
      <c r="BD26" s="1034"/>
      <c r="BE26" s="1032" t="s">
        <v>375</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5"/>
      <c r="AG27" s="1042"/>
      <c r="AH27" s="1042"/>
      <c r="AI27" s="1042"/>
      <c r="AJ27" s="1096"/>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1</v>
      </c>
      <c r="B28" s="1084" t="s">
        <v>399</v>
      </c>
      <c r="C28" s="1085"/>
      <c r="D28" s="1085"/>
      <c r="E28" s="1085"/>
      <c r="F28" s="1085"/>
      <c r="G28" s="1085"/>
      <c r="H28" s="1085"/>
      <c r="I28" s="1085"/>
      <c r="J28" s="1085"/>
      <c r="K28" s="1085"/>
      <c r="L28" s="1085"/>
      <c r="M28" s="1085"/>
      <c r="N28" s="1085"/>
      <c r="O28" s="1085"/>
      <c r="P28" s="1086"/>
      <c r="Q28" s="1087">
        <v>1011</v>
      </c>
      <c r="R28" s="1088"/>
      <c r="S28" s="1088"/>
      <c r="T28" s="1088"/>
      <c r="U28" s="1088"/>
      <c r="V28" s="1088">
        <v>1006</v>
      </c>
      <c r="W28" s="1088"/>
      <c r="X28" s="1088"/>
      <c r="Y28" s="1088"/>
      <c r="Z28" s="1088"/>
      <c r="AA28" s="1088">
        <v>5</v>
      </c>
      <c r="AB28" s="1088"/>
      <c r="AC28" s="1088"/>
      <c r="AD28" s="1088"/>
      <c r="AE28" s="1089"/>
      <c r="AF28" s="1090">
        <v>5</v>
      </c>
      <c r="AG28" s="1088"/>
      <c r="AH28" s="1088"/>
      <c r="AI28" s="1088"/>
      <c r="AJ28" s="1091"/>
      <c r="AK28" s="1092">
        <v>147</v>
      </c>
      <c r="AL28" s="1080"/>
      <c r="AM28" s="1080"/>
      <c r="AN28" s="1080"/>
      <c r="AO28" s="1080"/>
      <c r="AP28" s="1080" t="s">
        <v>569</v>
      </c>
      <c r="AQ28" s="1080"/>
      <c r="AR28" s="1080"/>
      <c r="AS28" s="1080"/>
      <c r="AT28" s="1080"/>
      <c r="AU28" s="1080" t="s">
        <v>569</v>
      </c>
      <c r="AV28" s="1080"/>
      <c r="AW28" s="1080"/>
      <c r="AX28" s="1080"/>
      <c r="AY28" s="1080"/>
      <c r="AZ28" s="1081" t="s">
        <v>569</v>
      </c>
      <c r="BA28" s="1081"/>
      <c r="BB28" s="1081"/>
      <c r="BC28" s="1081"/>
      <c r="BD28" s="1081"/>
      <c r="BE28" s="1082"/>
      <c r="BF28" s="1082"/>
      <c r="BG28" s="1082"/>
      <c r="BH28" s="1082"/>
      <c r="BI28" s="1083"/>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2</v>
      </c>
      <c r="B29" s="1068" t="s">
        <v>400</v>
      </c>
      <c r="C29" s="1069"/>
      <c r="D29" s="1069"/>
      <c r="E29" s="1069"/>
      <c r="F29" s="1069"/>
      <c r="G29" s="1069"/>
      <c r="H29" s="1069"/>
      <c r="I29" s="1069"/>
      <c r="J29" s="1069"/>
      <c r="K29" s="1069"/>
      <c r="L29" s="1069"/>
      <c r="M29" s="1069"/>
      <c r="N29" s="1069"/>
      <c r="O29" s="1069"/>
      <c r="P29" s="1070"/>
      <c r="Q29" s="1074">
        <v>660</v>
      </c>
      <c r="R29" s="1075"/>
      <c r="S29" s="1075"/>
      <c r="T29" s="1075"/>
      <c r="U29" s="1075"/>
      <c r="V29" s="1075">
        <v>659</v>
      </c>
      <c r="W29" s="1075"/>
      <c r="X29" s="1075"/>
      <c r="Y29" s="1075"/>
      <c r="Z29" s="1075"/>
      <c r="AA29" s="1075">
        <v>1</v>
      </c>
      <c r="AB29" s="1075"/>
      <c r="AC29" s="1075"/>
      <c r="AD29" s="1075"/>
      <c r="AE29" s="1076"/>
      <c r="AF29" s="1050">
        <v>1</v>
      </c>
      <c r="AG29" s="1051"/>
      <c r="AH29" s="1051"/>
      <c r="AI29" s="1051"/>
      <c r="AJ29" s="1052"/>
      <c r="AK29" s="1011">
        <v>113</v>
      </c>
      <c r="AL29" s="1002"/>
      <c r="AM29" s="1002"/>
      <c r="AN29" s="1002"/>
      <c r="AO29" s="1002"/>
      <c r="AP29" s="1002" t="s">
        <v>569</v>
      </c>
      <c r="AQ29" s="1002"/>
      <c r="AR29" s="1002"/>
      <c r="AS29" s="1002"/>
      <c r="AT29" s="1002"/>
      <c r="AU29" s="1002" t="s">
        <v>569</v>
      </c>
      <c r="AV29" s="1002"/>
      <c r="AW29" s="1002"/>
      <c r="AX29" s="1002"/>
      <c r="AY29" s="1002"/>
      <c r="AZ29" s="1073" t="s">
        <v>569</v>
      </c>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3</v>
      </c>
      <c r="B30" s="1068" t="s">
        <v>401</v>
      </c>
      <c r="C30" s="1069"/>
      <c r="D30" s="1069"/>
      <c r="E30" s="1069"/>
      <c r="F30" s="1069"/>
      <c r="G30" s="1069"/>
      <c r="H30" s="1069"/>
      <c r="I30" s="1069"/>
      <c r="J30" s="1069"/>
      <c r="K30" s="1069"/>
      <c r="L30" s="1069"/>
      <c r="M30" s="1069"/>
      <c r="N30" s="1069"/>
      <c r="O30" s="1069"/>
      <c r="P30" s="1070"/>
      <c r="Q30" s="1074">
        <v>88</v>
      </c>
      <c r="R30" s="1075"/>
      <c r="S30" s="1075"/>
      <c r="T30" s="1075"/>
      <c r="U30" s="1075"/>
      <c r="V30" s="1075">
        <v>86</v>
      </c>
      <c r="W30" s="1075"/>
      <c r="X30" s="1075"/>
      <c r="Y30" s="1075"/>
      <c r="Z30" s="1075"/>
      <c r="AA30" s="1075">
        <v>2</v>
      </c>
      <c r="AB30" s="1075"/>
      <c r="AC30" s="1075"/>
      <c r="AD30" s="1075"/>
      <c r="AE30" s="1076"/>
      <c r="AF30" s="1050">
        <v>2</v>
      </c>
      <c r="AG30" s="1051"/>
      <c r="AH30" s="1051"/>
      <c r="AI30" s="1051"/>
      <c r="AJ30" s="1052"/>
      <c r="AK30" s="1011">
        <v>39</v>
      </c>
      <c r="AL30" s="1002"/>
      <c r="AM30" s="1002"/>
      <c r="AN30" s="1002"/>
      <c r="AO30" s="1002"/>
      <c r="AP30" s="1002" t="s">
        <v>569</v>
      </c>
      <c r="AQ30" s="1002"/>
      <c r="AR30" s="1002"/>
      <c r="AS30" s="1002"/>
      <c r="AT30" s="1002"/>
      <c r="AU30" s="1002" t="s">
        <v>569</v>
      </c>
      <c r="AV30" s="1002"/>
      <c r="AW30" s="1002"/>
      <c r="AX30" s="1002"/>
      <c r="AY30" s="1002"/>
      <c r="AZ30" s="1073" t="s">
        <v>569</v>
      </c>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4</v>
      </c>
      <c r="B31" s="1068" t="s">
        <v>402</v>
      </c>
      <c r="C31" s="1069"/>
      <c r="D31" s="1069"/>
      <c r="E31" s="1069"/>
      <c r="F31" s="1069"/>
      <c r="G31" s="1069"/>
      <c r="H31" s="1069"/>
      <c r="I31" s="1069"/>
      <c r="J31" s="1069"/>
      <c r="K31" s="1069"/>
      <c r="L31" s="1069"/>
      <c r="M31" s="1069"/>
      <c r="N31" s="1069"/>
      <c r="O31" s="1069"/>
      <c r="P31" s="1070"/>
      <c r="Q31" s="1077">
        <v>414</v>
      </c>
      <c r="R31" s="1078"/>
      <c r="S31" s="1078"/>
      <c r="T31" s="1078"/>
      <c r="U31" s="1079"/>
      <c r="V31" s="1075">
        <v>412</v>
      </c>
      <c r="W31" s="1075"/>
      <c r="X31" s="1075"/>
      <c r="Y31" s="1075"/>
      <c r="Z31" s="1075"/>
      <c r="AA31" s="1075">
        <v>3</v>
      </c>
      <c r="AB31" s="1075"/>
      <c r="AC31" s="1075"/>
      <c r="AD31" s="1075"/>
      <c r="AE31" s="1076"/>
      <c r="AF31" s="1050">
        <v>3</v>
      </c>
      <c r="AG31" s="1051"/>
      <c r="AH31" s="1051"/>
      <c r="AI31" s="1051"/>
      <c r="AJ31" s="1052"/>
      <c r="AK31" s="1011">
        <v>63</v>
      </c>
      <c r="AL31" s="1002"/>
      <c r="AM31" s="1002"/>
      <c r="AN31" s="1002"/>
      <c r="AO31" s="1002"/>
      <c r="AP31" s="1002">
        <v>1069</v>
      </c>
      <c r="AQ31" s="1002"/>
      <c r="AR31" s="1002"/>
      <c r="AS31" s="1002"/>
      <c r="AT31" s="1002"/>
      <c r="AU31" s="1002">
        <v>637</v>
      </c>
      <c r="AV31" s="1002"/>
      <c r="AW31" s="1002"/>
      <c r="AX31" s="1002"/>
      <c r="AY31" s="1002"/>
      <c r="AZ31" s="1073" t="s">
        <v>569</v>
      </c>
      <c r="BA31" s="1073"/>
      <c r="BB31" s="1073"/>
      <c r="BC31" s="1073"/>
      <c r="BD31" s="1073"/>
      <c r="BE31" s="1063" t="s">
        <v>403</v>
      </c>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5</v>
      </c>
      <c r="B32" s="1068"/>
      <c r="C32" s="1069"/>
      <c r="D32" s="1069"/>
      <c r="E32" s="1069"/>
      <c r="F32" s="1069"/>
      <c r="G32" s="1069"/>
      <c r="H32" s="1069"/>
      <c r="I32" s="1069"/>
      <c r="J32" s="1069"/>
      <c r="K32" s="1069"/>
      <c r="L32" s="1069"/>
      <c r="M32" s="1069"/>
      <c r="N32" s="1069"/>
      <c r="O32" s="1069"/>
      <c r="P32" s="1070"/>
      <c r="Q32" s="1074"/>
      <c r="R32" s="1075"/>
      <c r="S32" s="1075"/>
      <c r="T32" s="1075"/>
      <c r="U32" s="1075"/>
      <c r="V32" s="1075"/>
      <c r="W32" s="1075"/>
      <c r="X32" s="1075"/>
      <c r="Y32" s="1075"/>
      <c r="Z32" s="1075"/>
      <c r="AA32" s="1075"/>
      <c r="AB32" s="1075"/>
      <c r="AC32" s="1075"/>
      <c r="AD32" s="1075"/>
      <c r="AE32" s="1076"/>
      <c r="AF32" s="1050"/>
      <c r="AG32" s="1051"/>
      <c r="AH32" s="1051"/>
      <c r="AI32" s="1051"/>
      <c r="AJ32" s="1052"/>
      <c r="AK32" s="1011"/>
      <c r="AL32" s="1002"/>
      <c r="AM32" s="1002"/>
      <c r="AN32" s="1002"/>
      <c r="AO32" s="1002"/>
      <c r="AP32" s="1002"/>
      <c r="AQ32" s="1002"/>
      <c r="AR32" s="1002"/>
      <c r="AS32" s="1002"/>
      <c r="AT32" s="1002"/>
      <c r="AU32" s="1002"/>
      <c r="AV32" s="1002"/>
      <c r="AW32" s="1002"/>
      <c r="AX32" s="1002"/>
      <c r="AY32" s="1002"/>
      <c r="AZ32" s="1073"/>
      <c r="BA32" s="1073"/>
      <c r="BB32" s="1073"/>
      <c r="BC32" s="1073"/>
      <c r="BD32" s="1073"/>
      <c r="BE32" s="1063"/>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6</v>
      </c>
      <c r="B33" s="1068"/>
      <c r="C33" s="1069"/>
      <c r="D33" s="1069"/>
      <c r="E33" s="1069"/>
      <c r="F33" s="1069"/>
      <c r="G33" s="1069"/>
      <c r="H33" s="1069"/>
      <c r="I33" s="1069"/>
      <c r="J33" s="1069"/>
      <c r="K33" s="1069"/>
      <c r="L33" s="1069"/>
      <c r="M33" s="1069"/>
      <c r="N33" s="1069"/>
      <c r="O33" s="1069"/>
      <c r="P33" s="1070"/>
      <c r="Q33" s="1074"/>
      <c r="R33" s="1075"/>
      <c r="S33" s="1075"/>
      <c r="T33" s="1075"/>
      <c r="U33" s="1075"/>
      <c r="V33" s="1075"/>
      <c r="W33" s="1075"/>
      <c r="X33" s="1075"/>
      <c r="Y33" s="1075"/>
      <c r="Z33" s="1075"/>
      <c r="AA33" s="1075"/>
      <c r="AB33" s="1075"/>
      <c r="AC33" s="1075"/>
      <c r="AD33" s="1075"/>
      <c r="AE33" s="1076"/>
      <c r="AF33" s="1050"/>
      <c r="AG33" s="1051"/>
      <c r="AH33" s="1051"/>
      <c r="AI33" s="1051"/>
      <c r="AJ33" s="1052"/>
      <c r="AK33" s="1011"/>
      <c r="AL33" s="1002"/>
      <c r="AM33" s="1002"/>
      <c r="AN33" s="1002"/>
      <c r="AO33" s="1002"/>
      <c r="AP33" s="1002"/>
      <c r="AQ33" s="1002"/>
      <c r="AR33" s="1002"/>
      <c r="AS33" s="1002"/>
      <c r="AT33" s="1002"/>
      <c r="AU33" s="1002"/>
      <c r="AV33" s="1002"/>
      <c r="AW33" s="1002"/>
      <c r="AX33" s="1002"/>
      <c r="AY33" s="1002"/>
      <c r="AZ33" s="1073"/>
      <c r="BA33" s="1073"/>
      <c r="BB33" s="1073"/>
      <c r="BC33" s="1073"/>
      <c r="BD33" s="1073"/>
      <c r="BE33" s="1063"/>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7</v>
      </c>
      <c r="B34" s="1068"/>
      <c r="C34" s="1069"/>
      <c r="D34" s="1069"/>
      <c r="E34" s="1069"/>
      <c r="F34" s="1069"/>
      <c r="G34" s="1069"/>
      <c r="H34" s="1069"/>
      <c r="I34" s="1069"/>
      <c r="J34" s="1069"/>
      <c r="K34" s="1069"/>
      <c r="L34" s="1069"/>
      <c r="M34" s="1069"/>
      <c r="N34" s="1069"/>
      <c r="O34" s="1069"/>
      <c r="P34" s="1070"/>
      <c r="Q34" s="1074"/>
      <c r="R34" s="1075"/>
      <c r="S34" s="1075"/>
      <c r="T34" s="1075"/>
      <c r="U34" s="1075"/>
      <c r="V34" s="1075"/>
      <c r="W34" s="1075"/>
      <c r="X34" s="1075"/>
      <c r="Y34" s="1075"/>
      <c r="Z34" s="1075"/>
      <c r="AA34" s="1075"/>
      <c r="AB34" s="1075"/>
      <c r="AC34" s="1075"/>
      <c r="AD34" s="1075"/>
      <c r="AE34" s="1076"/>
      <c r="AF34" s="1050"/>
      <c r="AG34" s="1051"/>
      <c r="AH34" s="1051"/>
      <c r="AI34" s="1051"/>
      <c r="AJ34" s="1052"/>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63"/>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8"/>
      <c r="C35" s="1069"/>
      <c r="D35" s="1069"/>
      <c r="E35" s="1069"/>
      <c r="F35" s="1069"/>
      <c r="G35" s="1069"/>
      <c r="H35" s="1069"/>
      <c r="I35" s="1069"/>
      <c r="J35" s="1069"/>
      <c r="K35" s="1069"/>
      <c r="L35" s="1069"/>
      <c r="M35" s="1069"/>
      <c r="N35" s="1069"/>
      <c r="O35" s="1069"/>
      <c r="P35" s="1070"/>
      <c r="Q35" s="1074"/>
      <c r="R35" s="1075"/>
      <c r="S35" s="1075"/>
      <c r="T35" s="1075"/>
      <c r="U35" s="1075"/>
      <c r="V35" s="1075"/>
      <c r="W35" s="1075"/>
      <c r="X35" s="1075"/>
      <c r="Y35" s="1075"/>
      <c r="Z35" s="1075"/>
      <c r="AA35" s="1075"/>
      <c r="AB35" s="1075"/>
      <c r="AC35" s="1075"/>
      <c r="AD35" s="1075"/>
      <c r="AE35" s="1076"/>
      <c r="AF35" s="1050"/>
      <c r="AG35" s="1051"/>
      <c r="AH35" s="1051"/>
      <c r="AI35" s="1051"/>
      <c r="AJ35" s="1052"/>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63"/>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404</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387</v>
      </c>
      <c r="B63" s="975" t="s">
        <v>405</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11</v>
      </c>
      <c r="AG63" s="990"/>
      <c r="AH63" s="990"/>
      <c r="AI63" s="990"/>
      <c r="AJ63" s="1061"/>
      <c r="AK63" s="1062"/>
      <c r="AL63" s="994"/>
      <c r="AM63" s="994"/>
      <c r="AN63" s="994"/>
      <c r="AO63" s="994"/>
      <c r="AP63" s="990">
        <v>1069</v>
      </c>
      <c r="AQ63" s="990"/>
      <c r="AR63" s="990"/>
      <c r="AS63" s="990"/>
      <c r="AT63" s="990"/>
      <c r="AU63" s="990">
        <v>637</v>
      </c>
      <c r="AV63" s="990"/>
      <c r="AW63" s="990"/>
      <c r="AX63" s="990"/>
      <c r="AY63" s="990"/>
      <c r="AZ63" s="1056"/>
      <c r="BA63" s="1056"/>
      <c r="BB63" s="1056"/>
      <c r="BC63" s="1056"/>
      <c r="BD63" s="1056"/>
      <c r="BE63" s="991"/>
      <c r="BF63" s="991"/>
      <c r="BG63" s="991"/>
      <c r="BH63" s="991"/>
      <c r="BI63" s="992"/>
      <c r="BJ63" s="1057" t="s">
        <v>132</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407</v>
      </c>
      <c r="B66" s="1027"/>
      <c r="C66" s="1027"/>
      <c r="D66" s="1027"/>
      <c r="E66" s="1027"/>
      <c r="F66" s="1027"/>
      <c r="G66" s="1027"/>
      <c r="H66" s="1027"/>
      <c r="I66" s="1027"/>
      <c r="J66" s="1027"/>
      <c r="K66" s="1027"/>
      <c r="L66" s="1027"/>
      <c r="M66" s="1027"/>
      <c r="N66" s="1027"/>
      <c r="O66" s="1027"/>
      <c r="P66" s="1028"/>
      <c r="Q66" s="1032" t="s">
        <v>408</v>
      </c>
      <c r="R66" s="1033"/>
      <c r="S66" s="1033"/>
      <c r="T66" s="1033"/>
      <c r="U66" s="1034"/>
      <c r="V66" s="1032" t="s">
        <v>392</v>
      </c>
      <c r="W66" s="1033"/>
      <c r="X66" s="1033"/>
      <c r="Y66" s="1033"/>
      <c r="Z66" s="1034"/>
      <c r="AA66" s="1032" t="s">
        <v>409</v>
      </c>
      <c r="AB66" s="1033"/>
      <c r="AC66" s="1033"/>
      <c r="AD66" s="1033"/>
      <c r="AE66" s="1034"/>
      <c r="AF66" s="1038" t="s">
        <v>394</v>
      </c>
      <c r="AG66" s="1039"/>
      <c r="AH66" s="1039"/>
      <c r="AI66" s="1039"/>
      <c r="AJ66" s="1040"/>
      <c r="AK66" s="1032" t="s">
        <v>395</v>
      </c>
      <c r="AL66" s="1027"/>
      <c r="AM66" s="1027"/>
      <c r="AN66" s="1027"/>
      <c r="AO66" s="1028"/>
      <c r="AP66" s="1032" t="s">
        <v>410</v>
      </c>
      <c r="AQ66" s="1033"/>
      <c r="AR66" s="1033"/>
      <c r="AS66" s="1033"/>
      <c r="AT66" s="1034"/>
      <c r="AU66" s="1032" t="s">
        <v>411</v>
      </c>
      <c r="AV66" s="1033"/>
      <c r="AW66" s="1033"/>
      <c r="AX66" s="1033"/>
      <c r="AY66" s="1034"/>
      <c r="AZ66" s="1032" t="s">
        <v>375</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t="s">
        <v>562</v>
      </c>
      <c r="C68" s="1017"/>
      <c r="D68" s="1017"/>
      <c r="E68" s="1017"/>
      <c r="F68" s="1017"/>
      <c r="G68" s="1017"/>
      <c r="H68" s="1017"/>
      <c r="I68" s="1017"/>
      <c r="J68" s="1017"/>
      <c r="K68" s="1017"/>
      <c r="L68" s="1017"/>
      <c r="M68" s="1017"/>
      <c r="N68" s="1017"/>
      <c r="O68" s="1017"/>
      <c r="P68" s="1018"/>
      <c r="Q68" s="1019">
        <v>14739</v>
      </c>
      <c r="R68" s="1013"/>
      <c r="S68" s="1013"/>
      <c r="T68" s="1013"/>
      <c r="U68" s="1013"/>
      <c r="V68" s="1013">
        <v>14662</v>
      </c>
      <c r="W68" s="1013"/>
      <c r="X68" s="1013"/>
      <c r="Y68" s="1013"/>
      <c r="Z68" s="1013"/>
      <c r="AA68" s="1013">
        <v>77</v>
      </c>
      <c r="AB68" s="1013"/>
      <c r="AC68" s="1013"/>
      <c r="AD68" s="1013"/>
      <c r="AE68" s="1013"/>
      <c r="AF68" s="1013">
        <v>77</v>
      </c>
      <c r="AG68" s="1013"/>
      <c r="AH68" s="1013"/>
      <c r="AI68" s="1013"/>
      <c r="AJ68" s="1013"/>
      <c r="AK68" s="1013">
        <v>500</v>
      </c>
      <c r="AL68" s="1013"/>
      <c r="AM68" s="1013"/>
      <c r="AN68" s="1013"/>
      <c r="AO68" s="1013"/>
      <c r="AP68" s="1013" t="s">
        <v>569</v>
      </c>
      <c r="AQ68" s="1013"/>
      <c r="AR68" s="1013"/>
      <c r="AS68" s="1013"/>
      <c r="AT68" s="1013"/>
      <c r="AU68" s="1013" t="s">
        <v>569</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563</v>
      </c>
      <c r="C69" s="1006"/>
      <c r="D69" s="1006"/>
      <c r="E69" s="1006"/>
      <c r="F69" s="1006"/>
      <c r="G69" s="1006"/>
      <c r="H69" s="1006"/>
      <c r="I69" s="1006"/>
      <c r="J69" s="1006"/>
      <c r="K69" s="1006"/>
      <c r="L69" s="1006"/>
      <c r="M69" s="1006"/>
      <c r="N69" s="1006"/>
      <c r="O69" s="1006"/>
      <c r="P69" s="1007"/>
      <c r="Q69" s="1008">
        <v>177</v>
      </c>
      <c r="R69" s="1002"/>
      <c r="S69" s="1002"/>
      <c r="T69" s="1002"/>
      <c r="U69" s="1002"/>
      <c r="V69" s="1002">
        <v>168</v>
      </c>
      <c r="W69" s="1002"/>
      <c r="X69" s="1002"/>
      <c r="Y69" s="1002"/>
      <c r="Z69" s="1002"/>
      <c r="AA69" s="1002">
        <v>9</v>
      </c>
      <c r="AB69" s="1002"/>
      <c r="AC69" s="1002"/>
      <c r="AD69" s="1002"/>
      <c r="AE69" s="1002"/>
      <c r="AF69" s="1002">
        <v>9</v>
      </c>
      <c r="AG69" s="1002"/>
      <c r="AH69" s="1002"/>
      <c r="AI69" s="1002"/>
      <c r="AJ69" s="1002"/>
      <c r="AK69" s="1002" t="s">
        <v>569</v>
      </c>
      <c r="AL69" s="1002"/>
      <c r="AM69" s="1002"/>
      <c r="AN69" s="1002"/>
      <c r="AO69" s="1002"/>
      <c r="AP69" s="1002">
        <v>3</v>
      </c>
      <c r="AQ69" s="1002"/>
      <c r="AR69" s="1002"/>
      <c r="AS69" s="1002"/>
      <c r="AT69" s="1002"/>
      <c r="AU69" s="1002">
        <v>1</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564</v>
      </c>
      <c r="C70" s="1006"/>
      <c r="D70" s="1006"/>
      <c r="E70" s="1006"/>
      <c r="F70" s="1006"/>
      <c r="G70" s="1006"/>
      <c r="H70" s="1006"/>
      <c r="I70" s="1006"/>
      <c r="J70" s="1006"/>
      <c r="K70" s="1006"/>
      <c r="L70" s="1006"/>
      <c r="M70" s="1006"/>
      <c r="N70" s="1006"/>
      <c r="O70" s="1006"/>
      <c r="P70" s="1007"/>
      <c r="Q70" s="1008">
        <v>937</v>
      </c>
      <c r="R70" s="1002"/>
      <c r="S70" s="1002"/>
      <c r="T70" s="1002"/>
      <c r="U70" s="1002"/>
      <c r="V70" s="1002">
        <v>924</v>
      </c>
      <c r="W70" s="1002"/>
      <c r="X70" s="1002"/>
      <c r="Y70" s="1002"/>
      <c r="Z70" s="1002"/>
      <c r="AA70" s="1002">
        <v>13</v>
      </c>
      <c r="AB70" s="1002"/>
      <c r="AC70" s="1002"/>
      <c r="AD70" s="1002"/>
      <c r="AE70" s="1002"/>
      <c r="AF70" s="1002">
        <v>13</v>
      </c>
      <c r="AG70" s="1002"/>
      <c r="AH70" s="1002"/>
      <c r="AI70" s="1002"/>
      <c r="AJ70" s="1002"/>
      <c r="AK70" s="1002" t="s">
        <v>569</v>
      </c>
      <c r="AL70" s="1002"/>
      <c r="AM70" s="1002"/>
      <c r="AN70" s="1002"/>
      <c r="AO70" s="1002"/>
      <c r="AP70" s="1002" t="s">
        <v>569</v>
      </c>
      <c r="AQ70" s="1002"/>
      <c r="AR70" s="1002"/>
      <c r="AS70" s="1002"/>
      <c r="AT70" s="1002"/>
      <c r="AU70" s="1002" t="s">
        <v>569</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t="s">
        <v>565</v>
      </c>
      <c r="C71" s="1006"/>
      <c r="D71" s="1006"/>
      <c r="E71" s="1006"/>
      <c r="F71" s="1006"/>
      <c r="G71" s="1006"/>
      <c r="H71" s="1006"/>
      <c r="I71" s="1006"/>
      <c r="J71" s="1006"/>
      <c r="K71" s="1006"/>
      <c r="L71" s="1006"/>
      <c r="M71" s="1006"/>
      <c r="N71" s="1006"/>
      <c r="O71" s="1006"/>
      <c r="P71" s="1007"/>
      <c r="Q71" s="1008">
        <v>1732</v>
      </c>
      <c r="R71" s="1002"/>
      <c r="S71" s="1002"/>
      <c r="T71" s="1002"/>
      <c r="U71" s="1002"/>
      <c r="V71" s="1002">
        <v>1728</v>
      </c>
      <c r="W71" s="1002"/>
      <c r="X71" s="1002"/>
      <c r="Y71" s="1002"/>
      <c r="Z71" s="1002"/>
      <c r="AA71" s="1002">
        <v>4</v>
      </c>
      <c r="AB71" s="1002"/>
      <c r="AC71" s="1002"/>
      <c r="AD71" s="1002"/>
      <c r="AE71" s="1002"/>
      <c r="AF71" s="1002">
        <v>4</v>
      </c>
      <c r="AG71" s="1002"/>
      <c r="AH71" s="1002"/>
      <c r="AI71" s="1002"/>
      <c r="AJ71" s="1002"/>
      <c r="AK71" s="1002">
        <v>2</v>
      </c>
      <c r="AL71" s="1002"/>
      <c r="AM71" s="1002"/>
      <c r="AN71" s="1002"/>
      <c r="AO71" s="1002"/>
      <c r="AP71" s="1002" t="s">
        <v>569</v>
      </c>
      <c r="AQ71" s="1002"/>
      <c r="AR71" s="1002"/>
      <c r="AS71" s="1002"/>
      <c r="AT71" s="1002"/>
      <c r="AU71" s="1002" t="s">
        <v>569</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t="s">
        <v>566</v>
      </c>
      <c r="C72" s="1006"/>
      <c r="D72" s="1006"/>
      <c r="E72" s="1006"/>
      <c r="F72" s="1006"/>
      <c r="G72" s="1006"/>
      <c r="H72" s="1006"/>
      <c r="I72" s="1006"/>
      <c r="J72" s="1006"/>
      <c r="K72" s="1006"/>
      <c r="L72" s="1006"/>
      <c r="M72" s="1006"/>
      <c r="N72" s="1006"/>
      <c r="O72" s="1006"/>
      <c r="P72" s="1007"/>
      <c r="Q72" s="1008">
        <v>281185</v>
      </c>
      <c r="R72" s="1002"/>
      <c r="S72" s="1002"/>
      <c r="T72" s="1002"/>
      <c r="U72" s="1002"/>
      <c r="V72" s="1002">
        <v>271261</v>
      </c>
      <c r="W72" s="1002"/>
      <c r="X72" s="1002"/>
      <c r="Y72" s="1002"/>
      <c r="Z72" s="1002"/>
      <c r="AA72" s="1002">
        <v>9925</v>
      </c>
      <c r="AB72" s="1002"/>
      <c r="AC72" s="1002"/>
      <c r="AD72" s="1002"/>
      <c r="AE72" s="1002"/>
      <c r="AF72" s="1002">
        <v>9925</v>
      </c>
      <c r="AG72" s="1002"/>
      <c r="AH72" s="1002"/>
      <c r="AI72" s="1002"/>
      <c r="AJ72" s="1002"/>
      <c r="AK72" s="1002">
        <v>1647</v>
      </c>
      <c r="AL72" s="1002"/>
      <c r="AM72" s="1002"/>
      <c r="AN72" s="1002"/>
      <c r="AO72" s="1002"/>
      <c r="AP72" s="1002" t="s">
        <v>569</v>
      </c>
      <c r="AQ72" s="1002"/>
      <c r="AR72" s="1002"/>
      <c r="AS72" s="1002"/>
      <c r="AT72" s="1002"/>
      <c r="AU72" s="1002" t="s">
        <v>569</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t="s">
        <v>567</v>
      </c>
      <c r="C73" s="1006"/>
      <c r="D73" s="1006"/>
      <c r="E73" s="1006"/>
      <c r="F73" s="1006"/>
      <c r="G73" s="1006"/>
      <c r="H73" s="1006"/>
      <c r="I73" s="1006"/>
      <c r="J73" s="1006"/>
      <c r="K73" s="1006"/>
      <c r="L73" s="1006"/>
      <c r="M73" s="1006"/>
      <c r="N73" s="1006"/>
      <c r="O73" s="1006"/>
      <c r="P73" s="1007"/>
      <c r="Q73" s="1008">
        <v>816</v>
      </c>
      <c r="R73" s="1002"/>
      <c r="S73" s="1002"/>
      <c r="T73" s="1002"/>
      <c r="U73" s="1002"/>
      <c r="V73" s="1002">
        <v>816</v>
      </c>
      <c r="W73" s="1002"/>
      <c r="X73" s="1002"/>
      <c r="Y73" s="1002"/>
      <c r="Z73" s="1002"/>
      <c r="AA73" s="1002">
        <v>0</v>
      </c>
      <c r="AB73" s="1002"/>
      <c r="AC73" s="1002"/>
      <c r="AD73" s="1002"/>
      <c r="AE73" s="1002"/>
      <c r="AF73" s="1002">
        <v>-619</v>
      </c>
      <c r="AG73" s="1002"/>
      <c r="AH73" s="1002"/>
      <c r="AI73" s="1002"/>
      <c r="AJ73" s="1002"/>
      <c r="AK73" s="1002">
        <v>267</v>
      </c>
      <c r="AL73" s="1002"/>
      <c r="AM73" s="1002"/>
      <c r="AN73" s="1002"/>
      <c r="AO73" s="1002"/>
      <c r="AP73" s="1002">
        <v>1640</v>
      </c>
      <c r="AQ73" s="1002"/>
      <c r="AR73" s="1002"/>
      <c r="AS73" s="1002"/>
      <c r="AT73" s="1002"/>
      <c r="AU73" s="1002">
        <v>1152</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t="s">
        <v>568</v>
      </c>
      <c r="C74" s="1006"/>
      <c r="D74" s="1006"/>
      <c r="E74" s="1006"/>
      <c r="F74" s="1006"/>
      <c r="G74" s="1006"/>
      <c r="H74" s="1006"/>
      <c r="I74" s="1006"/>
      <c r="J74" s="1006"/>
      <c r="K74" s="1006"/>
      <c r="L74" s="1006"/>
      <c r="M74" s="1006"/>
      <c r="N74" s="1006"/>
      <c r="O74" s="1006"/>
      <c r="P74" s="1007"/>
      <c r="Q74" s="1008">
        <v>257</v>
      </c>
      <c r="R74" s="1002"/>
      <c r="S74" s="1002"/>
      <c r="T74" s="1002"/>
      <c r="U74" s="1002"/>
      <c r="V74" s="1002">
        <v>270</v>
      </c>
      <c r="W74" s="1002"/>
      <c r="X74" s="1002"/>
      <c r="Y74" s="1002"/>
      <c r="Z74" s="1002"/>
      <c r="AA74" s="1002">
        <v>-13</v>
      </c>
      <c r="AB74" s="1002"/>
      <c r="AC74" s="1002"/>
      <c r="AD74" s="1002"/>
      <c r="AE74" s="1002"/>
      <c r="AF74" s="1002">
        <v>-16</v>
      </c>
      <c r="AG74" s="1002"/>
      <c r="AH74" s="1002"/>
      <c r="AI74" s="1002"/>
      <c r="AJ74" s="1002"/>
      <c r="AK74" s="1002" t="s">
        <v>569</v>
      </c>
      <c r="AL74" s="1002"/>
      <c r="AM74" s="1002"/>
      <c r="AN74" s="1002"/>
      <c r="AO74" s="1002"/>
      <c r="AP74" s="1002">
        <v>287</v>
      </c>
      <c r="AQ74" s="1002"/>
      <c r="AR74" s="1002"/>
      <c r="AS74" s="1002"/>
      <c r="AT74" s="1002"/>
      <c r="AU74" s="1002">
        <v>25</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387</v>
      </c>
      <c r="B88" s="975" t="s">
        <v>412</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9393</v>
      </c>
      <c r="AG88" s="990"/>
      <c r="AH88" s="990"/>
      <c r="AI88" s="990"/>
      <c r="AJ88" s="990"/>
      <c r="AK88" s="994"/>
      <c r="AL88" s="994"/>
      <c r="AM88" s="994"/>
      <c r="AN88" s="994"/>
      <c r="AO88" s="994"/>
      <c r="AP88" s="990">
        <v>1930</v>
      </c>
      <c r="AQ88" s="990"/>
      <c r="AR88" s="990"/>
      <c r="AS88" s="990"/>
      <c r="AT88" s="990"/>
      <c r="AU88" s="990">
        <v>1178</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387</v>
      </c>
      <c r="BR102" s="975" t="s">
        <v>413</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49</v>
      </c>
      <c r="CS102" s="982"/>
      <c r="CT102" s="982"/>
      <c r="CU102" s="982"/>
      <c r="CV102" s="983"/>
      <c r="CW102" s="981"/>
      <c r="CX102" s="982"/>
      <c r="CY102" s="982"/>
      <c r="CZ102" s="982"/>
      <c r="DA102" s="983"/>
      <c r="DB102" s="981">
        <v>7</v>
      </c>
      <c r="DC102" s="982"/>
      <c r="DD102" s="982"/>
      <c r="DE102" s="982"/>
      <c r="DF102" s="983"/>
      <c r="DG102" s="981"/>
      <c r="DH102" s="982"/>
      <c r="DI102" s="982"/>
      <c r="DJ102" s="982"/>
      <c r="DK102" s="983"/>
      <c r="DL102" s="981">
        <v>7</v>
      </c>
      <c r="DM102" s="982"/>
      <c r="DN102" s="982"/>
      <c r="DO102" s="982"/>
      <c r="DP102" s="983"/>
      <c r="DQ102" s="981">
        <v>1</v>
      </c>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414</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415</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418</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419</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420</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421</v>
      </c>
      <c r="AB109" s="925"/>
      <c r="AC109" s="925"/>
      <c r="AD109" s="925"/>
      <c r="AE109" s="926"/>
      <c r="AF109" s="927" t="s">
        <v>306</v>
      </c>
      <c r="AG109" s="925"/>
      <c r="AH109" s="925"/>
      <c r="AI109" s="925"/>
      <c r="AJ109" s="926"/>
      <c r="AK109" s="927" t="s">
        <v>305</v>
      </c>
      <c r="AL109" s="925"/>
      <c r="AM109" s="925"/>
      <c r="AN109" s="925"/>
      <c r="AO109" s="926"/>
      <c r="AP109" s="927" t="s">
        <v>422</v>
      </c>
      <c r="AQ109" s="925"/>
      <c r="AR109" s="925"/>
      <c r="AS109" s="925"/>
      <c r="AT109" s="956"/>
      <c r="AU109" s="924" t="s">
        <v>420</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421</v>
      </c>
      <c r="BR109" s="925"/>
      <c r="BS109" s="925"/>
      <c r="BT109" s="925"/>
      <c r="BU109" s="926"/>
      <c r="BV109" s="927" t="s">
        <v>306</v>
      </c>
      <c r="BW109" s="925"/>
      <c r="BX109" s="925"/>
      <c r="BY109" s="925"/>
      <c r="BZ109" s="926"/>
      <c r="CA109" s="927" t="s">
        <v>305</v>
      </c>
      <c r="CB109" s="925"/>
      <c r="CC109" s="925"/>
      <c r="CD109" s="925"/>
      <c r="CE109" s="926"/>
      <c r="CF109" s="963" t="s">
        <v>422</v>
      </c>
      <c r="CG109" s="963"/>
      <c r="CH109" s="963"/>
      <c r="CI109" s="963"/>
      <c r="CJ109" s="963"/>
      <c r="CK109" s="927" t="s">
        <v>423</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421</v>
      </c>
      <c r="DH109" s="925"/>
      <c r="DI109" s="925"/>
      <c r="DJ109" s="925"/>
      <c r="DK109" s="926"/>
      <c r="DL109" s="927" t="s">
        <v>306</v>
      </c>
      <c r="DM109" s="925"/>
      <c r="DN109" s="925"/>
      <c r="DO109" s="925"/>
      <c r="DP109" s="926"/>
      <c r="DQ109" s="927" t="s">
        <v>305</v>
      </c>
      <c r="DR109" s="925"/>
      <c r="DS109" s="925"/>
      <c r="DT109" s="925"/>
      <c r="DU109" s="926"/>
      <c r="DV109" s="927" t="s">
        <v>422</v>
      </c>
      <c r="DW109" s="925"/>
      <c r="DX109" s="925"/>
      <c r="DY109" s="925"/>
      <c r="DZ109" s="956"/>
    </row>
    <row r="110" spans="1:131" s="226" customFormat="1" ht="26.25" customHeight="1">
      <c r="A110" s="827" t="s">
        <v>424</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707077</v>
      </c>
      <c r="AB110" s="918"/>
      <c r="AC110" s="918"/>
      <c r="AD110" s="918"/>
      <c r="AE110" s="919"/>
      <c r="AF110" s="920">
        <v>720118</v>
      </c>
      <c r="AG110" s="918"/>
      <c r="AH110" s="918"/>
      <c r="AI110" s="918"/>
      <c r="AJ110" s="919"/>
      <c r="AK110" s="920">
        <v>740266</v>
      </c>
      <c r="AL110" s="918"/>
      <c r="AM110" s="918"/>
      <c r="AN110" s="918"/>
      <c r="AO110" s="919"/>
      <c r="AP110" s="921">
        <v>26.9</v>
      </c>
      <c r="AQ110" s="922"/>
      <c r="AR110" s="922"/>
      <c r="AS110" s="922"/>
      <c r="AT110" s="923"/>
      <c r="AU110" s="957" t="s">
        <v>67</v>
      </c>
      <c r="AV110" s="958"/>
      <c r="AW110" s="958"/>
      <c r="AX110" s="958"/>
      <c r="AY110" s="958"/>
      <c r="AZ110" s="883" t="s">
        <v>425</v>
      </c>
      <c r="BA110" s="828"/>
      <c r="BB110" s="828"/>
      <c r="BC110" s="828"/>
      <c r="BD110" s="828"/>
      <c r="BE110" s="828"/>
      <c r="BF110" s="828"/>
      <c r="BG110" s="828"/>
      <c r="BH110" s="828"/>
      <c r="BI110" s="828"/>
      <c r="BJ110" s="828"/>
      <c r="BK110" s="828"/>
      <c r="BL110" s="828"/>
      <c r="BM110" s="828"/>
      <c r="BN110" s="828"/>
      <c r="BO110" s="828"/>
      <c r="BP110" s="829"/>
      <c r="BQ110" s="884">
        <v>6564419</v>
      </c>
      <c r="BR110" s="865"/>
      <c r="BS110" s="865"/>
      <c r="BT110" s="865"/>
      <c r="BU110" s="865"/>
      <c r="BV110" s="865">
        <v>6498196</v>
      </c>
      <c r="BW110" s="865"/>
      <c r="BX110" s="865"/>
      <c r="BY110" s="865"/>
      <c r="BZ110" s="865"/>
      <c r="CA110" s="865">
        <v>6488766</v>
      </c>
      <c r="CB110" s="865"/>
      <c r="CC110" s="865"/>
      <c r="CD110" s="865"/>
      <c r="CE110" s="865"/>
      <c r="CF110" s="889">
        <v>236.2</v>
      </c>
      <c r="CG110" s="890"/>
      <c r="CH110" s="890"/>
      <c r="CI110" s="890"/>
      <c r="CJ110" s="890"/>
      <c r="CK110" s="953" t="s">
        <v>426</v>
      </c>
      <c r="CL110" s="839"/>
      <c r="CM110" s="914" t="s">
        <v>427</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132</v>
      </c>
      <c r="DH110" s="865"/>
      <c r="DI110" s="865"/>
      <c r="DJ110" s="865"/>
      <c r="DK110" s="865"/>
      <c r="DL110" s="865" t="s">
        <v>132</v>
      </c>
      <c r="DM110" s="865"/>
      <c r="DN110" s="865"/>
      <c r="DO110" s="865"/>
      <c r="DP110" s="865"/>
      <c r="DQ110" s="865" t="s">
        <v>132</v>
      </c>
      <c r="DR110" s="865"/>
      <c r="DS110" s="865"/>
      <c r="DT110" s="865"/>
      <c r="DU110" s="865"/>
      <c r="DV110" s="866" t="s">
        <v>132</v>
      </c>
      <c r="DW110" s="866"/>
      <c r="DX110" s="866"/>
      <c r="DY110" s="866"/>
      <c r="DZ110" s="867"/>
    </row>
    <row r="111" spans="1:131" s="226" customFormat="1" ht="26.25" customHeight="1">
      <c r="A111" s="794" t="s">
        <v>428</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429</v>
      </c>
      <c r="AB111" s="946"/>
      <c r="AC111" s="946"/>
      <c r="AD111" s="946"/>
      <c r="AE111" s="947"/>
      <c r="AF111" s="948" t="s">
        <v>132</v>
      </c>
      <c r="AG111" s="946"/>
      <c r="AH111" s="946"/>
      <c r="AI111" s="946"/>
      <c r="AJ111" s="947"/>
      <c r="AK111" s="948" t="s">
        <v>132</v>
      </c>
      <c r="AL111" s="946"/>
      <c r="AM111" s="946"/>
      <c r="AN111" s="946"/>
      <c r="AO111" s="947"/>
      <c r="AP111" s="949" t="s">
        <v>429</v>
      </c>
      <c r="AQ111" s="950"/>
      <c r="AR111" s="950"/>
      <c r="AS111" s="950"/>
      <c r="AT111" s="951"/>
      <c r="AU111" s="959"/>
      <c r="AV111" s="960"/>
      <c r="AW111" s="960"/>
      <c r="AX111" s="960"/>
      <c r="AY111" s="960"/>
      <c r="AZ111" s="835" t="s">
        <v>430</v>
      </c>
      <c r="BA111" s="770"/>
      <c r="BB111" s="770"/>
      <c r="BC111" s="770"/>
      <c r="BD111" s="770"/>
      <c r="BE111" s="770"/>
      <c r="BF111" s="770"/>
      <c r="BG111" s="770"/>
      <c r="BH111" s="770"/>
      <c r="BI111" s="770"/>
      <c r="BJ111" s="770"/>
      <c r="BK111" s="770"/>
      <c r="BL111" s="770"/>
      <c r="BM111" s="770"/>
      <c r="BN111" s="770"/>
      <c r="BO111" s="770"/>
      <c r="BP111" s="771"/>
      <c r="BQ111" s="836" t="s">
        <v>431</v>
      </c>
      <c r="BR111" s="837"/>
      <c r="BS111" s="837"/>
      <c r="BT111" s="837"/>
      <c r="BU111" s="837"/>
      <c r="BV111" s="837" t="s">
        <v>431</v>
      </c>
      <c r="BW111" s="837"/>
      <c r="BX111" s="837"/>
      <c r="BY111" s="837"/>
      <c r="BZ111" s="837"/>
      <c r="CA111" s="837" t="s">
        <v>132</v>
      </c>
      <c r="CB111" s="837"/>
      <c r="CC111" s="837"/>
      <c r="CD111" s="837"/>
      <c r="CE111" s="837"/>
      <c r="CF111" s="898" t="s">
        <v>132</v>
      </c>
      <c r="CG111" s="899"/>
      <c r="CH111" s="899"/>
      <c r="CI111" s="899"/>
      <c r="CJ111" s="899"/>
      <c r="CK111" s="954"/>
      <c r="CL111" s="841"/>
      <c r="CM111" s="844" t="s">
        <v>432</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132</v>
      </c>
      <c r="DH111" s="837"/>
      <c r="DI111" s="837"/>
      <c r="DJ111" s="837"/>
      <c r="DK111" s="837"/>
      <c r="DL111" s="837" t="s">
        <v>431</v>
      </c>
      <c r="DM111" s="837"/>
      <c r="DN111" s="837"/>
      <c r="DO111" s="837"/>
      <c r="DP111" s="837"/>
      <c r="DQ111" s="837" t="s">
        <v>132</v>
      </c>
      <c r="DR111" s="837"/>
      <c r="DS111" s="837"/>
      <c r="DT111" s="837"/>
      <c r="DU111" s="837"/>
      <c r="DV111" s="814" t="s">
        <v>431</v>
      </c>
      <c r="DW111" s="814"/>
      <c r="DX111" s="814"/>
      <c r="DY111" s="814"/>
      <c r="DZ111" s="815"/>
    </row>
    <row r="112" spans="1:131" s="226" customFormat="1" ht="26.25" customHeight="1">
      <c r="A112" s="939" t="s">
        <v>433</v>
      </c>
      <c r="B112" s="940"/>
      <c r="C112" s="770" t="s">
        <v>434</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132</v>
      </c>
      <c r="AB112" s="800"/>
      <c r="AC112" s="800"/>
      <c r="AD112" s="800"/>
      <c r="AE112" s="801"/>
      <c r="AF112" s="802" t="s">
        <v>132</v>
      </c>
      <c r="AG112" s="800"/>
      <c r="AH112" s="800"/>
      <c r="AI112" s="800"/>
      <c r="AJ112" s="801"/>
      <c r="AK112" s="802" t="s">
        <v>132</v>
      </c>
      <c r="AL112" s="800"/>
      <c r="AM112" s="800"/>
      <c r="AN112" s="800"/>
      <c r="AO112" s="801"/>
      <c r="AP112" s="847" t="s">
        <v>132</v>
      </c>
      <c r="AQ112" s="848"/>
      <c r="AR112" s="848"/>
      <c r="AS112" s="848"/>
      <c r="AT112" s="849"/>
      <c r="AU112" s="959"/>
      <c r="AV112" s="960"/>
      <c r="AW112" s="960"/>
      <c r="AX112" s="960"/>
      <c r="AY112" s="960"/>
      <c r="AZ112" s="835" t="s">
        <v>435</v>
      </c>
      <c r="BA112" s="770"/>
      <c r="BB112" s="770"/>
      <c r="BC112" s="770"/>
      <c r="BD112" s="770"/>
      <c r="BE112" s="770"/>
      <c r="BF112" s="770"/>
      <c r="BG112" s="770"/>
      <c r="BH112" s="770"/>
      <c r="BI112" s="770"/>
      <c r="BJ112" s="770"/>
      <c r="BK112" s="770"/>
      <c r="BL112" s="770"/>
      <c r="BM112" s="770"/>
      <c r="BN112" s="770"/>
      <c r="BO112" s="770"/>
      <c r="BP112" s="771"/>
      <c r="BQ112" s="836">
        <v>594744</v>
      </c>
      <c r="BR112" s="837"/>
      <c r="BS112" s="837"/>
      <c r="BT112" s="837"/>
      <c r="BU112" s="837"/>
      <c r="BV112" s="837">
        <v>643574</v>
      </c>
      <c r="BW112" s="837"/>
      <c r="BX112" s="837"/>
      <c r="BY112" s="837"/>
      <c r="BZ112" s="837"/>
      <c r="CA112" s="837">
        <v>636957</v>
      </c>
      <c r="CB112" s="837"/>
      <c r="CC112" s="837"/>
      <c r="CD112" s="837"/>
      <c r="CE112" s="837"/>
      <c r="CF112" s="898">
        <v>23.2</v>
      </c>
      <c r="CG112" s="899"/>
      <c r="CH112" s="899"/>
      <c r="CI112" s="899"/>
      <c r="CJ112" s="899"/>
      <c r="CK112" s="954"/>
      <c r="CL112" s="841"/>
      <c r="CM112" s="844" t="s">
        <v>436</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429</v>
      </c>
      <c r="DH112" s="837"/>
      <c r="DI112" s="837"/>
      <c r="DJ112" s="837"/>
      <c r="DK112" s="837"/>
      <c r="DL112" s="837" t="s">
        <v>132</v>
      </c>
      <c r="DM112" s="837"/>
      <c r="DN112" s="837"/>
      <c r="DO112" s="837"/>
      <c r="DP112" s="837"/>
      <c r="DQ112" s="837" t="s">
        <v>132</v>
      </c>
      <c r="DR112" s="837"/>
      <c r="DS112" s="837"/>
      <c r="DT112" s="837"/>
      <c r="DU112" s="837"/>
      <c r="DV112" s="814" t="s">
        <v>431</v>
      </c>
      <c r="DW112" s="814"/>
      <c r="DX112" s="814"/>
      <c r="DY112" s="814"/>
      <c r="DZ112" s="815"/>
    </row>
    <row r="113" spans="1:130" s="226" customFormat="1" ht="26.25" customHeight="1">
      <c r="A113" s="941"/>
      <c r="B113" s="942"/>
      <c r="C113" s="770" t="s">
        <v>437</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45725</v>
      </c>
      <c r="AB113" s="946"/>
      <c r="AC113" s="946"/>
      <c r="AD113" s="946"/>
      <c r="AE113" s="947"/>
      <c r="AF113" s="948">
        <v>43913</v>
      </c>
      <c r="AG113" s="946"/>
      <c r="AH113" s="946"/>
      <c r="AI113" s="946"/>
      <c r="AJ113" s="947"/>
      <c r="AK113" s="948">
        <v>43349</v>
      </c>
      <c r="AL113" s="946"/>
      <c r="AM113" s="946"/>
      <c r="AN113" s="946"/>
      <c r="AO113" s="947"/>
      <c r="AP113" s="949">
        <v>1.6</v>
      </c>
      <c r="AQ113" s="950"/>
      <c r="AR113" s="950"/>
      <c r="AS113" s="950"/>
      <c r="AT113" s="951"/>
      <c r="AU113" s="959"/>
      <c r="AV113" s="960"/>
      <c r="AW113" s="960"/>
      <c r="AX113" s="960"/>
      <c r="AY113" s="960"/>
      <c r="AZ113" s="835" t="s">
        <v>438</v>
      </c>
      <c r="BA113" s="770"/>
      <c r="BB113" s="770"/>
      <c r="BC113" s="770"/>
      <c r="BD113" s="770"/>
      <c r="BE113" s="770"/>
      <c r="BF113" s="770"/>
      <c r="BG113" s="770"/>
      <c r="BH113" s="770"/>
      <c r="BI113" s="770"/>
      <c r="BJ113" s="770"/>
      <c r="BK113" s="770"/>
      <c r="BL113" s="770"/>
      <c r="BM113" s="770"/>
      <c r="BN113" s="770"/>
      <c r="BO113" s="770"/>
      <c r="BP113" s="771"/>
      <c r="BQ113" s="836">
        <v>1340014</v>
      </c>
      <c r="BR113" s="837"/>
      <c r="BS113" s="837"/>
      <c r="BT113" s="837"/>
      <c r="BU113" s="837"/>
      <c r="BV113" s="837">
        <v>1263152</v>
      </c>
      <c r="BW113" s="837"/>
      <c r="BX113" s="837"/>
      <c r="BY113" s="837"/>
      <c r="BZ113" s="837"/>
      <c r="CA113" s="837">
        <v>1177538</v>
      </c>
      <c r="CB113" s="837"/>
      <c r="CC113" s="837"/>
      <c r="CD113" s="837"/>
      <c r="CE113" s="837"/>
      <c r="CF113" s="898">
        <v>42.9</v>
      </c>
      <c r="CG113" s="899"/>
      <c r="CH113" s="899"/>
      <c r="CI113" s="899"/>
      <c r="CJ113" s="899"/>
      <c r="CK113" s="954"/>
      <c r="CL113" s="841"/>
      <c r="CM113" s="844" t="s">
        <v>439</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132</v>
      </c>
      <c r="DH113" s="800"/>
      <c r="DI113" s="800"/>
      <c r="DJ113" s="800"/>
      <c r="DK113" s="801"/>
      <c r="DL113" s="802" t="s">
        <v>132</v>
      </c>
      <c r="DM113" s="800"/>
      <c r="DN113" s="800"/>
      <c r="DO113" s="800"/>
      <c r="DP113" s="801"/>
      <c r="DQ113" s="802" t="s">
        <v>440</v>
      </c>
      <c r="DR113" s="800"/>
      <c r="DS113" s="800"/>
      <c r="DT113" s="800"/>
      <c r="DU113" s="801"/>
      <c r="DV113" s="847" t="s">
        <v>132</v>
      </c>
      <c r="DW113" s="848"/>
      <c r="DX113" s="848"/>
      <c r="DY113" s="848"/>
      <c r="DZ113" s="849"/>
    </row>
    <row r="114" spans="1:130" s="226" customFormat="1" ht="26.25" customHeight="1">
      <c r="A114" s="941"/>
      <c r="B114" s="942"/>
      <c r="C114" s="770" t="s">
        <v>441</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97159</v>
      </c>
      <c r="AB114" s="800"/>
      <c r="AC114" s="800"/>
      <c r="AD114" s="800"/>
      <c r="AE114" s="801"/>
      <c r="AF114" s="802">
        <v>98006</v>
      </c>
      <c r="AG114" s="800"/>
      <c r="AH114" s="800"/>
      <c r="AI114" s="800"/>
      <c r="AJ114" s="801"/>
      <c r="AK114" s="802">
        <v>93076</v>
      </c>
      <c r="AL114" s="800"/>
      <c r="AM114" s="800"/>
      <c r="AN114" s="800"/>
      <c r="AO114" s="801"/>
      <c r="AP114" s="847">
        <v>3.4</v>
      </c>
      <c r="AQ114" s="848"/>
      <c r="AR114" s="848"/>
      <c r="AS114" s="848"/>
      <c r="AT114" s="849"/>
      <c r="AU114" s="959"/>
      <c r="AV114" s="960"/>
      <c r="AW114" s="960"/>
      <c r="AX114" s="960"/>
      <c r="AY114" s="960"/>
      <c r="AZ114" s="835" t="s">
        <v>442</v>
      </c>
      <c r="BA114" s="770"/>
      <c r="BB114" s="770"/>
      <c r="BC114" s="770"/>
      <c r="BD114" s="770"/>
      <c r="BE114" s="770"/>
      <c r="BF114" s="770"/>
      <c r="BG114" s="770"/>
      <c r="BH114" s="770"/>
      <c r="BI114" s="770"/>
      <c r="BJ114" s="770"/>
      <c r="BK114" s="770"/>
      <c r="BL114" s="770"/>
      <c r="BM114" s="770"/>
      <c r="BN114" s="770"/>
      <c r="BO114" s="770"/>
      <c r="BP114" s="771"/>
      <c r="BQ114" s="836">
        <v>1145757</v>
      </c>
      <c r="BR114" s="837"/>
      <c r="BS114" s="837"/>
      <c r="BT114" s="837"/>
      <c r="BU114" s="837"/>
      <c r="BV114" s="837">
        <v>1122858</v>
      </c>
      <c r="BW114" s="837"/>
      <c r="BX114" s="837"/>
      <c r="BY114" s="837"/>
      <c r="BZ114" s="837"/>
      <c r="CA114" s="837">
        <v>1076603</v>
      </c>
      <c r="CB114" s="837"/>
      <c r="CC114" s="837"/>
      <c r="CD114" s="837"/>
      <c r="CE114" s="837"/>
      <c r="CF114" s="898">
        <v>39.200000000000003</v>
      </c>
      <c r="CG114" s="899"/>
      <c r="CH114" s="899"/>
      <c r="CI114" s="899"/>
      <c r="CJ114" s="899"/>
      <c r="CK114" s="954"/>
      <c r="CL114" s="841"/>
      <c r="CM114" s="844" t="s">
        <v>443</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132</v>
      </c>
      <c r="DH114" s="800"/>
      <c r="DI114" s="800"/>
      <c r="DJ114" s="800"/>
      <c r="DK114" s="801"/>
      <c r="DL114" s="802" t="s">
        <v>132</v>
      </c>
      <c r="DM114" s="800"/>
      <c r="DN114" s="800"/>
      <c r="DO114" s="800"/>
      <c r="DP114" s="801"/>
      <c r="DQ114" s="802" t="s">
        <v>132</v>
      </c>
      <c r="DR114" s="800"/>
      <c r="DS114" s="800"/>
      <c r="DT114" s="800"/>
      <c r="DU114" s="801"/>
      <c r="DV114" s="847" t="s">
        <v>429</v>
      </c>
      <c r="DW114" s="848"/>
      <c r="DX114" s="848"/>
      <c r="DY114" s="848"/>
      <c r="DZ114" s="849"/>
    </row>
    <row r="115" spans="1:130" s="226" customFormat="1" ht="26.25" customHeight="1">
      <c r="A115" s="941"/>
      <c r="B115" s="942"/>
      <c r="C115" s="770" t="s">
        <v>444</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t="s">
        <v>132</v>
      </c>
      <c r="AB115" s="946"/>
      <c r="AC115" s="946"/>
      <c r="AD115" s="946"/>
      <c r="AE115" s="947"/>
      <c r="AF115" s="948" t="s">
        <v>132</v>
      </c>
      <c r="AG115" s="946"/>
      <c r="AH115" s="946"/>
      <c r="AI115" s="946"/>
      <c r="AJ115" s="947"/>
      <c r="AK115" s="948" t="s">
        <v>132</v>
      </c>
      <c r="AL115" s="946"/>
      <c r="AM115" s="946"/>
      <c r="AN115" s="946"/>
      <c r="AO115" s="947"/>
      <c r="AP115" s="949" t="s">
        <v>132</v>
      </c>
      <c r="AQ115" s="950"/>
      <c r="AR115" s="950"/>
      <c r="AS115" s="950"/>
      <c r="AT115" s="951"/>
      <c r="AU115" s="959"/>
      <c r="AV115" s="960"/>
      <c r="AW115" s="960"/>
      <c r="AX115" s="960"/>
      <c r="AY115" s="960"/>
      <c r="AZ115" s="835" t="s">
        <v>445</v>
      </c>
      <c r="BA115" s="770"/>
      <c r="BB115" s="770"/>
      <c r="BC115" s="770"/>
      <c r="BD115" s="770"/>
      <c r="BE115" s="770"/>
      <c r="BF115" s="770"/>
      <c r="BG115" s="770"/>
      <c r="BH115" s="770"/>
      <c r="BI115" s="770"/>
      <c r="BJ115" s="770"/>
      <c r="BK115" s="770"/>
      <c r="BL115" s="770"/>
      <c r="BM115" s="770"/>
      <c r="BN115" s="770"/>
      <c r="BO115" s="770"/>
      <c r="BP115" s="771"/>
      <c r="BQ115" s="836">
        <v>19951</v>
      </c>
      <c r="BR115" s="837"/>
      <c r="BS115" s="837"/>
      <c r="BT115" s="837"/>
      <c r="BU115" s="837"/>
      <c r="BV115" s="837">
        <v>16605</v>
      </c>
      <c r="BW115" s="837"/>
      <c r="BX115" s="837"/>
      <c r="BY115" s="837"/>
      <c r="BZ115" s="837"/>
      <c r="CA115" s="837">
        <v>13831</v>
      </c>
      <c r="CB115" s="837"/>
      <c r="CC115" s="837"/>
      <c r="CD115" s="837"/>
      <c r="CE115" s="837"/>
      <c r="CF115" s="898">
        <v>0.5</v>
      </c>
      <c r="CG115" s="899"/>
      <c r="CH115" s="899"/>
      <c r="CI115" s="899"/>
      <c r="CJ115" s="899"/>
      <c r="CK115" s="954"/>
      <c r="CL115" s="841"/>
      <c r="CM115" s="835" t="s">
        <v>446</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440</v>
      </c>
      <c r="DH115" s="800"/>
      <c r="DI115" s="800"/>
      <c r="DJ115" s="800"/>
      <c r="DK115" s="801"/>
      <c r="DL115" s="802" t="s">
        <v>132</v>
      </c>
      <c r="DM115" s="800"/>
      <c r="DN115" s="800"/>
      <c r="DO115" s="800"/>
      <c r="DP115" s="801"/>
      <c r="DQ115" s="802" t="s">
        <v>431</v>
      </c>
      <c r="DR115" s="800"/>
      <c r="DS115" s="800"/>
      <c r="DT115" s="800"/>
      <c r="DU115" s="801"/>
      <c r="DV115" s="847" t="s">
        <v>431</v>
      </c>
      <c r="DW115" s="848"/>
      <c r="DX115" s="848"/>
      <c r="DY115" s="848"/>
      <c r="DZ115" s="849"/>
    </row>
    <row r="116" spans="1:130" s="226" customFormat="1" ht="26.25" customHeight="1">
      <c r="A116" s="943"/>
      <c r="B116" s="944"/>
      <c r="C116" s="903" t="s">
        <v>447</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v>16</v>
      </c>
      <c r="AB116" s="800"/>
      <c r="AC116" s="800"/>
      <c r="AD116" s="800"/>
      <c r="AE116" s="801"/>
      <c r="AF116" s="802">
        <v>35</v>
      </c>
      <c r="AG116" s="800"/>
      <c r="AH116" s="800"/>
      <c r="AI116" s="800"/>
      <c r="AJ116" s="801"/>
      <c r="AK116" s="802">
        <v>81</v>
      </c>
      <c r="AL116" s="800"/>
      <c r="AM116" s="800"/>
      <c r="AN116" s="800"/>
      <c r="AO116" s="801"/>
      <c r="AP116" s="847">
        <v>0</v>
      </c>
      <c r="AQ116" s="848"/>
      <c r="AR116" s="848"/>
      <c r="AS116" s="848"/>
      <c r="AT116" s="849"/>
      <c r="AU116" s="959"/>
      <c r="AV116" s="960"/>
      <c r="AW116" s="960"/>
      <c r="AX116" s="960"/>
      <c r="AY116" s="960"/>
      <c r="AZ116" s="886" t="s">
        <v>448</v>
      </c>
      <c r="BA116" s="887"/>
      <c r="BB116" s="887"/>
      <c r="BC116" s="887"/>
      <c r="BD116" s="887"/>
      <c r="BE116" s="887"/>
      <c r="BF116" s="887"/>
      <c r="BG116" s="887"/>
      <c r="BH116" s="887"/>
      <c r="BI116" s="887"/>
      <c r="BJ116" s="887"/>
      <c r="BK116" s="887"/>
      <c r="BL116" s="887"/>
      <c r="BM116" s="887"/>
      <c r="BN116" s="887"/>
      <c r="BO116" s="887"/>
      <c r="BP116" s="888"/>
      <c r="BQ116" s="836" t="s">
        <v>132</v>
      </c>
      <c r="BR116" s="837"/>
      <c r="BS116" s="837"/>
      <c r="BT116" s="837"/>
      <c r="BU116" s="837"/>
      <c r="BV116" s="837" t="s">
        <v>429</v>
      </c>
      <c r="BW116" s="837"/>
      <c r="BX116" s="837"/>
      <c r="BY116" s="837"/>
      <c r="BZ116" s="837"/>
      <c r="CA116" s="837" t="s">
        <v>429</v>
      </c>
      <c r="CB116" s="837"/>
      <c r="CC116" s="837"/>
      <c r="CD116" s="837"/>
      <c r="CE116" s="837"/>
      <c r="CF116" s="898" t="s">
        <v>431</v>
      </c>
      <c r="CG116" s="899"/>
      <c r="CH116" s="899"/>
      <c r="CI116" s="899"/>
      <c r="CJ116" s="899"/>
      <c r="CK116" s="954"/>
      <c r="CL116" s="841"/>
      <c r="CM116" s="844" t="s">
        <v>449</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429</v>
      </c>
      <c r="DH116" s="800"/>
      <c r="DI116" s="800"/>
      <c r="DJ116" s="800"/>
      <c r="DK116" s="801"/>
      <c r="DL116" s="802" t="s">
        <v>132</v>
      </c>
      <c r="DM116" s="800"/>
      <c r="DN116" s="800"/>
      <c r="DO116" s="800"/>
      <c r="DP116" s="801"/>
      <c r="DQ116" s="802" t="s">
        <v>132</v>
      </c>
      <c r="DR116" s="800"/>
      <c r="DS116" s="800"/>
      <c r="DT116" s="800"/>
      <c r="DU116" s="801"/>
      <c r="DV116" s="847" t="s">
        <v>132</v>
      </c>
      <c r="DW116" s="848"/>
      <c r="DX116" s="848"/>
      <c r="DY116" s="848"/>
      <c r="DZ116" s="849"/>
    </row>
    <row r="117" spans="1:130" s="226" customFormat="1" ht="26.25" customHeight="1">
      <c r="A117" s="924" t="s">
        <v>185</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450</v>
      </c>
      <c r="Z117" s="926"/>
      <c r="AA117" s="931">
        <v>849977</v>
      </c>
      <c r="AB117" s="932"/>
      <c r="AC117" s="932"/>
      <c r="AD117" s="932"/>
      <c r="AE117" s="933"/>
      <c r="AF117" s="934">
        <v>862072</v>
      </c>
      <c r="AG117" s="932"/>
      <c r="AH117" s="932"/>
      <c r="AI117" s="932"/>
      <c r="AJ117" s="933"/>
      <c r="AK117" s="934">
        <v>876772</v>
      </c>
      <c r="AL117" s="932"/>
      <c r="AM117" s="932"/>
      <c r="AN117" s="932"/>
      <c r="AO117" s="933"/>
      <c r="AP117" s="935"/>
      <c r="AQ117" s="936"/>
      <c r="AR117" s="936"/>
      <c r="AS117" s="936"/>
      <c r="AT117" s="937"/>
      <c r="AU117" s="959"/>
      <c r="AV117" s="960"/>
      <c r="AW117" s="960"/>
      <c r="AX117" s="960"/>
      <c r="AY117" s="960"/>
      <c r="AZ117" s="886" t="s">
        <v>451</v>
      </c>
      <c r="BA117" s="887"/>
      <c r="BB117" s="887"/>
      <c r="BC117" s="887"/>
      <c r="BD117" s="887"/>
      <c r="BE117" s="887"/>
      <c r="BF117" s="887"/>
      <c r="BG117" s="887"/>
      <c r="BH117" s="887"/>
      <c r="BI117" s="887"/>
      <c r="BJ117" s="887"/>
      <c r="BK117" s="887"/>
      <c r="BL117" s="887"/>
      <c r="BM117" s="887"/>
      <c r="BN117" s="887"/>
      <c r="BO117" s="887"/>
      <c r="BP117" s="888"/>
      <c r="BQ117" s="836" t="s">
        <v>132</v>
      </c>
      <c r="BR117" s="837"/>
      <c r="BS117" s="837"/>
      <c r="BT117" s="837"/>
      <c r="BU117" s="837"/>
      <c r="BV117" s="837" t="s">
        <v>440</v>
      </c>
      <c r="BW117" s="837"/>
      <c r="BX117" s="837"/>
      <c r="BY117" s="837"/>
      <c r="BZ117" s="837"/>
      <c r="CA117" s="837" t="s">
        <v>431</v>
      </c>
      <c r="CB117" s="837"/>
      <c r="CC117" s="837"/>
      <c r="CD117" s="837"/>
      <c r="CE117" s="837"/>
      <c r="CF117" s="898" t="s">
        <v>132</v>
      </c>
      <c r="CG117" s="899"/>
      <c r="CH117" s="899"/>
      <c r="CI117" s="899"/>
      <c r="CJ117" s="899"/>
      <c r="CK117" s="954"/>
      <c r="CL117" s="841"/>
      <c r="CM117" s="844" t="s">
        <v>452</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132</v>
      </c>
      <c r="DH117" s="800"/>
      <c r="DI117" s="800"/>
      <c r="DJ117" s="800"/>
      <c r="DK117" s="801"/>
      <c r="DL117" s="802" t="s">
        <v>431</v>
      </c>
      <c r="DM117" s="800"/>
      <c r="DN117" s="800"/>
      <c r="DO117" s="800"/>
      <c r="DP117" s="801"/>
      <c r="DQ117" s="802" t="s">
        <v>429</v>
      </c>
      <c r="DR117" s="800"/>
      <c r="DS117" s="800"/>
      <c r="DT117" s="800"/>
      <c r="DU117" s="801"/>
      <c r="DV117" s="847" t="s">
        <v>431</v>
      </c>
      <c r="DW117" s="848"/>
      <c r="DX117" s="848"/>
      <c r="DY117" s="848"/>
      <c r="DZ117" s="849"/>
    </row>
    <row r="118" spans="1:130" s="226" customFormat="1" ht="26.25" customHeight="1">
      <c r="A118" s="924" t="s">
        <v>423</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421</v>
      </c>
      <c r="AB118" s="925"/>
      <c r="AC118" s="925"/>
      <c r="AD118" s="925"/>
      <c r="AE118" s="926"/>
      <c r="AF118" s="927" t="s">
        <v>306</v>
      </c>
      <c r="AG118" s="925"/>
      <c r="AH118" s="925"/>
      <c r="AI118" s="925"/>
      <c r="AJ118" s="926"/>
      <c r="AK118" s="927" t="s">
        <v>305</v>
      </c>
      <c r="AL118" s="925"/>
      <c r="AM118" s="925"/>
      <c r="AN118" s="925"/>
      <c r="AO118" s="926"/>
      <c r="AP118" s="928" t="s">
        <v>422</v>
      </c>
      <c r="AQ118" s="929"/>
      <c r="AR118" s="929"/>
      <c r="AS118" s="929"/>
      <c r="AT118" s="930"/>
      <c r="AU118" s="959"/>
      <c r="AV118" s="960"/>
      <c r="AW118" s="960"/>
      <c r="AX118" s="960"/>
      <c r="AY118" s="960"/>
      <c r="AZ118" s="902" t="s">
        <v>453</v>
      </c>
      <c r="BA118" s="903"/>
      <c r="BB118" s="903"/>
      <c r="BC118" s="903"/>
      <c r="BD118" s="903"/>
      <c r="BE118" s="903"/>
      <c r="BF118" s="903"/>
      <c r="BG118" s="903"/>
      <c r="BH118" s="903"/>
      <c r="BI118" s="903"/>
      <c r="BJ118" s="903"/>
      <c r="BK118" s="903"/>
      <c r="BL118" s="903"/>
      <c r="BM118" s="903"/>
      <c r="BN118" s="903"/>
      <c r="BO118" s="903"/>
      <c r="BP118" s="904"/>
      <c r="BQ118" s="905" t="s">
        <v>440</v>
      </c>
      <c r="BR118" s="868"/>
      <c r="BS118" s="868"/>
      <c r="BT118" s="868"/>
      <c r="BU118" s="868"/>
      <c r="BV118" s="868" t="s">
        <v>132</v>
      </c>
      <c r="BW118" s="868"/>
      <c r="BX118" s="868"/>
      <c r="BY118" s="868"/>
      <c r="BZ118" s="868"/>
      <c r="CA118" s="868" t="s">
        <v>431</v>
      </c>
      <c r="CB118" s="868"/>
      <c r="CC118" s="868"/>
      <c r="CD118" s="868"/>
      <c r="CE118" s="868"/>
      <c r="CF118" s="898" t="s">
        <v>429</v>
      </c>
      <c r="CG118" s="899"/>
      <c r="CH118" s="899"/>
      <c r="CI118" s="899"/>
      <c r="CJ118" s="899"/>
      <c r="CK118" s="954"/>
      <c r="CL118" s="841"/>
      <c r="CM118" s="844" t="s">
        <v>454</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440</v>
      </c>
      <c r="DH118" s="800"/>
      <c r="DI118" s="800"/>
      <c r="DJ118" s="800"/>
      <c r="DK118" s="801"/>
      <c r="DL118" s="802" t="s">
        <v>440</v>
      </c>
      <c r="DM118" s="800"/>
      <c r="DN118" s="800"/>
      <c r="DO118" s="800"/>
      <c r="DP118" s="801"/>
      <c r="DQ118" s="802" t="s">
        <v>132</v>
      </c>
      <c r="DR118" s="800"/>
      <c r="DS118" s="800"/>
      <c r="DT118" s="800"/>
      <c r="DU118" s="801"/>
      <c r="DV118" s="847" t="s">
        <v>429</v>
      </c>
      <c r="DW118" s="848"/>
      <c r="DX118" s="848"/>
      <c r="DY118" s="848"/>
      <c r="DZ118" s="849"/>
    </row>
    <row r="119" spans="1:130" s="226" customFormat="1" ht="26.25" customHeight="1">
      <c r="A119" s="838" t="s">
        <v>426</v>
      </c>
      <c r="B119" s="839"/>
      <c r="C119" s="914" t="s">
        <v>427</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132</v>
      </c>
      <c r="AB119" s="918"/>
      <c r="AC119" s="918"/>
      <c r="AD119" s="918"/>
      <c r="AE119" s="919"/>
      <c r="AF119" s="920" t="s">
        <v>429</v>
      </c>
      <c r="AG119" s="918"/>
      <c r="AH119" s="918"/>
      <c r="AI119" s="918"/>
      <c r="AJ119" s="919"/>
      <c r="AK119" s="920" t="s">
        <v>431</v>
      </c>
      <c r="AL119" s="918"/>
      <c r="AM119" s="918"/>
      <c r="AN119" s="918"/>
      <c r="AO119" s="919"/>
      <c r="AP119" s="921" t="s">
        <v>132</v>
      </c>
      <c r="AQ119" s="922"/>
      <c r="AR119" s="922"/>
      <c r="AS119" s="922"/>
      <c r="AT119" s="923"/>
      <c r="AU119" s="961"/>
      <c r="AV119" s="962"/>
      <c r="AW119" s="962"/>
      <c r="AX119" s="962"/>
      <c r="AY119" s="962"/>
      <c r="AZ119" s="257" t="s">
        <v>185</v>
      </c>
      <c r="BA119" s="257"/>
      <c r="BB119" s="257"/>
      <c r="BC119" s="257"/>
      <c r="BD119" s="257"/>
      <c r="BE119" s="257"/>
      <c r="BF119" s="257"/>
      <c r="BG119" s="257"/>
      <c r="BH119" s="257"/>
      <c r="BI119" s="257"/>
      <c r="BJ119" s="257"/>
      <c r="BK119" s="257"/>
      <c r="BL119" s="257"/>
      <c r="BM119" s="257"/>
      <c r="BN119" s="257"/>
      <c r="BO119" s="900" t="s">
        <v>455</v>
      </c>
      <c r="BP119" s="901"/>
      <c r="BQ119" s="905">
        <v>9664885</v>
      </c>
      <c r="BR119" s="868"/>
      <c r="BS119" s="868"/>
      <c r="BT119" s="868"/>
      <c r="BU119" s="868"/>
      <c r="BV119" s="868">
        <v>9544385</v>
      </c>
      <c r="BW119" s="868"/>
      <c r="BX119" s="868"/>
      <c r="BY119" s="868"/>
      <c r="BZ119" s="868"/>
      <c r="CA119" s="868">
        <v>9393695</v>
      </c>
      <c r="CB119" s="868"/>
      <c r="CC119" s="868"/>
      <c r="CD119" s="868"/>
      <c r="CE119" s="868"/>
      <c r="CF119" s="766"/>
      <c r="CG119" s="767"/>
      <c r="CH119" s="767"/>
      <c r="CI119" s="767"/>
      <c r="CJ119" s="857"/>
      <c r="CK119" s="955"/>
      <c r="CL119" s="843"/>
      <c r="CM119" s="861" t="s">
        <v>456</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429</v>
      </c>
      <c r="DH119" s="783"/>
      <c r="DI119" s="783"/>
      <c r="DJ119" s="783"/>
      <c r="DK119" s="784"/>
      <c r="DL119" s="785" t="s">
        <v>132</v>
      </c>
      <c r="DM119" s="783"/>
      <c r="DN119" s="783"/>
      <c r="DO119" s="783"/>
      <c r="DP119" s="784"/>
      <c r="DQ119" s="785" t="s">
        <v>431</v>
      </c>
      <c r="DR119" s="783"/>
      <c r="DS119" s="783"/>
      <c r="DT119" s="783"/>
      <c r="DU119" s="784"/>
      <c r="DV119" s="871" t="s">
        <v>132</v>
      </c>
      <c r="DW119" s="872"/>
      <c r="DX119" s="872"/>
      <c r="DY119" s="872"/>
      <c r="DZ119" s="873"/>
    </row>
    <row r="120" spans="1:130" s="226" customFormat="1" ht="26.25" customHeight="1">
      <c r="A120" s="840"/>
      <c r="B120" s="841"/>
      <c r="C120" s="844" t="s">
        <v>432</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132</v>
      </c>
      <c r="AB120" s="800"/>
      <c r="AC120" s="800"/>
      <c r="AD120" s="800"/>
      <c r="AE120" s="801"/>
      <c r="AF120" s="802" t="s">
        <v>431</v>
      </c>
      <c r="AG120" s="800"/>
      <c r="AH120" s="800"/>
      <c r="AI120" s="800"/>
      <c r="AJ120" s="801"/>
      <c r="AK120" s="802" t="s">
        <v>440</v>
      </c>
      <c r="AL120" s="800"/>
      <c r="AM120" s="800"/>
      <c r="AN120" s="800"/>
      <c r="AO120" s="801"/>
      <c r="AP120" s="847" t="s">
        <v>440</v>
      </c>
      <c r="AQ120" s="848"/>
      <c r="AR120" s="848"/>
      <c r="AS120" s="848"/>
      <c r="AT120" s="849"/>
      <c r="AU120" s="906" t="s">
        <v>457</v>
      </c>
      <c r="AV120" s="907"/>
      <c r="AW120" s="907"/>
      <c r="AX120" s="907"/>
      <c r="AY120" s="908"/>
      <c r="AZ120" s="883" t="s">
        <v>458</v>
      </c>
      <c r="BA120" s="828"/>
      <c r="BB120" s="828"/>
      <c r="BC120" s="828"/>
      <c r="BD120" s="828"/>
      <c r="BE120" s="828"/>
      <c r="BF120" s="828"/>
      <c r="BG120" s="828"/>
      <c r="BH120" s="828"/>
      <c r="BI120" s="828"/>
      <c r="BJ120" s="828"/>
      <c r="BK120" s="828"/>
      <c r="BL120" s="828"/>
      <c r="BM120" s="828"/>
      <c r="BN120" s="828"/>
      <c r="BO120" s="828"/>
      <c r="BP120" s="829"/>
      <c r="BQ120" s="884">
        <v>2066602</v>
      </c>
      <c r="BR120" s="865"/>
      <c r="BS120" s="865"/>
      <c r="BT120" s="865"/>
      <c r="BU120" s="865"/>
      <c r="BV120" s="865">
        <v>2181651</v>
      </c>
      <c r="BW120" s="865"/>
      <c r="BX120" s="865"/>
      <c r="BY120" s="865"/>
      <c r="BZ120" s="865"/>
      <c r="CA120" s="865">
        <v>2312102</v>
      </c>
      <c r="CB120" s="865"/>
      <c r="CC120" s="865"/>
      <c r="CD120" s="865"/>
      <c r="CE120" s="865"/>
      <c r="CF120" s="889">
        <v>84.2</v>
      </c>
      <c r="CG120" s="890"/>
      <c r="CH120" s="890"/>
      <c r="CI120" s="890"/>
      <c r="CJ120" s="890"/>
      <c r="CK120" s="891" t="s">
        <v>459</v>
      </c>
      <c r="CL120" s="875"/>
      <c r="CM120" s="875"/>
      <c r="CN120" s="875"/>
      <c r="CO120" s="876"/>
      <c r="CP120" s="895" t="s">
        <v>402</v>
      </c>
      <c r="CQ120" s="896"/>
      <c r="CR120" s="896"/>
      <c r="CS120" s="896"/>
      <c r="CT120" s="896"/>
      <c r="CU120" s="896"/>
      <c r="CV120" s="896"/>
      <c r="CW120" s="896"/>
      <c r="CX120" s="896"/>
      <c r="CY120" s="896"/>
      <c r="CZ120" s="896"/>
      <c r="DA120" s="896"/>
      <c r="DB120" s="896"/>
      <c r="DC120" s="896"/>
      <c r="DD120" s="896"/>
      <c r="DE120" s="896"/>
      <c r="DF120" s="897"/>
      <c r="DG120" s="884">
        <v>594744</v>
      </c>
      <c r="DH120" s="865"/>
      <c r="DI120" s="865"/>
      <c r="DJ120" s="865"/>
      <c r="DK120" s="865"/>
      <c r="DL120" s="865">
        <v>643574</v>
      </c>
      <c r="DM120" s="865"/>
      <c r="DN120" s="865"/>
      <c r="DO120" s="865"/>
      <c r="DP120" s="865"/>
      <c r="DQ120" s="865">
        <v>636957</v>
      </c>
      <c r="DR120" s="865"/>
      <c r="DS120" s="865"/>
      <c r="DT120" s="865"/>
      <c r="DU120" s="865"/>
      <c r="DV120" s="866">
        <v>23.2</v>
      </c>
      <c r="DW120" s="866"/>
      <c r="DX120" s="866"/>
      <c r="DY120" s="866"/>
      <c r="DZ120" s="867"/>
    </row>
    <row r="121" spans="1:130" s="226" customFormat="1" ht="26.25" customHeight="1">
      <c r="A121" s="840"/>
      <c r="B121" s="841"/>
      <c r="C121" s="886" t="s">
        <v>460</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429</v>
      </c>
      <c r="AB121" s="800"/>
      <c r="AC121" s="800"/>
      <c r="AD121" s="800"/>
      <c r="AE121" s="801"/>
      <c r="AF121" s="802" t="s">
        <v>431</v>
      </c>
      <c r="AG121" s="800"/>
      <c r="AH121" s="800"/>
      <c r="AI121" s="800"/>
      <c r="AJ121" s="801"/>
      <c r="AK121" s="802" t="s">
        <v>440</v>
      </c>
      <c r="AL121" s="800"/>
      <c r="AM121" s="800"/>
      <c r="AN121" s="800"/>
      <c r="AO121" s="801"/>
      <c r="AP121" s="847" t="s">
        <v>431</v>
      </c>
      <c r="AQ121" s="848"/>
      <c r="AR121" s="848"/>
      <c r="AS121" s="848"/>
      <c r="AT121" s="849"/>
      <c r="AU121" s="909"/>
      <c r="AV121" s="910"/>
      <c r="AW121" s="910"/>
      <c r="AX121" s="910"/>
      <c r="AY121" s="911"/>
      <c r="AZ121" s="835" t="s">
        <v>461</v>
      </c>
      <c r="BA121" s="770"/>
      <c r="BB121" s="770"/>
      <c r="BC121" s="770"/>
      <c r="BD121" s="770"/>
      <c r="BE121" s="770"/>
      <c r="BF121" s="770"/>
      <c r="BG121" s="770"/>
      <c r="BH121" s="770"/>
      <c r="BI121" s="770"/>
      <c r="BJ121" s="770"/>
      <c r="BK121" s="770"/>
      <c r="BL121" s="770"/>
      <c r="BM121" s="770"/>
      <c r="BN121" s="770"/>
      <c r="BO121" s="770"/>
      <c r="BP121" s="771"/>
      <c r="BQ121" s="836" t="s">
        <v>440</v>
      </c>
      <c r="BR121" s="837"/>
      <c r="BS121" s="837"/>
      <c r="BT121" s="837"/>
      <c r="BU121" s="837"/>
      <c r="BV121" s="837" t="s">
        <v>431</v>
      </c>
      <c r="BW121" s="837"/>
      <c r="BX121" s="837"/>
      <c r="BY121" s="837"/>
      <c r="BZ121" s="837"/>
      <c r="CA121" s="837" t="s">
        <v>132</v>
      </c>
      <c r="CB121" s="837"/>
      <c r="CC121" s="837"/>
      <c r="CD121" s="837"/>
      <c r="CE121" s="837"/>
      <c r="CF121" s="898" t="s">
        <v>132</v>
      </c>
      <c r="CG121" s="899"/>
      <c r="CH121" s="899"/>
      <c r="CI121" s="899"/>
      <c r="CJ121" s="899"/>
      <c r="CK121" s="892"/>
      <c r="CL121" s="878"/>
      <c r="CM121" s="878"/>
      <c r="CN121" s="878"/>
      <c r="CO121" s="879"/>
      <c r="CP121" s="858" t="s">
        <v>400</v>
      </c>
      <c r="CQ121" s="859"/>
      <c r="CR121" s="859"/>
      <c r="CS121" s="859"/>
      <c r="CT121" s="859"/>
      <c r="CU121" s="859"/>
      <c r="CV121" s="859"/>
      <c r="CW121" s="859"/>
      <c r="CX121" s="859"/>
      <c r="CY121" s="859"/>
      <c r="CZ121" s="859"/>
      <c r="DA121" s="859"/>
      <c r="DB121" s="859"/>
      <c r="DC121" s="859"/>
      <c r="DD121" s="859"/>
      <c r="DE121" s="859"/>
      <c r="DF121" s="860"/>
      <c r="DG121" s="836" t="s">
        <v>431</v>
      </c>
      <c r="DH121" s="837"/>
      <c r="DI121" s="837"/>
      <c r="DJ121" s="837"/>
      <c r="DK121" s="837"/>
      <c r="DL121" s="837" t="s">
        <v>132</v>
      </c>
      <c r="DM121" s="837"/>
      <c r="DN121" s="837"/>
      <c r="DO121" s="837"/>
      <c r="DP121" s="837"/>
      <c r="DQ121" s="837" t="s">
        <v>431</v>
      </c>
      <c r="DR121" s="837"/>
      <c r="DS121" s="837"/>
      <c r="DT121" s="837"/>
      <c r="DU121" s="837"/>
      <c r="DV121" s="814" t="s">
        <v>429</v>
      </c>
      <c r="DW121" s="814"/>
      <c r="DX121" s="814"/>
      <c r="DY121" s="814"/>
      <c r="DZ121" s="815"/>
    </row>
    <row r="122" spans="1:130" s="226" customFormat="1" ht="26.25" customHeight="1">
      <c r="A122" s="840"/>
      <c r="B122" s="841"/>
      <c r="C122" s="844" t="s">
        <v>443</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132</v>
      </c>
      <c r="AB122" s="800"/>
      <c r="AC122" s="800"/>
      <c r="AD122" s="800"/>
      <c r="AE122" s="801"/>
      <c r="AF122" s="802" t="s">
        <v>431</v>
      </c>
      <c r="AG122" s="800"/>
      <c r="AH122" s="800"/>
      <c r="AI122" s="800"/>
      <c r="AJ122" s="801"/>
      <c r="AK122" s="802" t="s">
        <v>431</v>
      </c>
      <c r="AL122" s="800"/>
      <c r="AM122" s="800"/>
      <c r="AN122" s="800"/>
      <c r="AO122" s="801"/>
      <c r="AP122" s="847" t="s">
        <v>431</v>
      </c>
      <c r="AQ122" s="848"/>
      <c r="AR122" s="848"/>
      <c r="AS122" s="848"/>
      <c r="AT122" s="849"/>
      <c r="AU122" s="909"/>
      <c r="AV122" s="910"/>
      <c r="AW122" s="910"/>
      <c r="AX122" s="910"/>
      <c r="AY122" s="911"/>
      <c r="AZ122" s="902" t="s">
        <v>462</v>
      </c>
      <c r="BA122" s="903"/>
      <c r="BB122" s="903"/>
      <c r="BC122" s="903"/>
      <c r="BD122" s="903"/>
      <c r="BE122" s="903"/>
      <c r="BF122" s="903"/>
      <c r="BG122" s="903"/>
      <c r="BH122" s="903"/>
      <c r="BI122" s="903"/>
      <c r="BJ122" s="903"/>
      <c r="BK122" s="903"/>
      <c r="BL122" s="903"/>
      <c r="BM122" s="903"/>
      <c r="BN122" s="903"/>
      <c r="BO122" s="903"/>
      <c r="BP122" s="904"/>
      <c r="BQ122" s="905">
        <v>5778069</v>
      </c>
      <c r="BR122" s="868"/>
      <c r="BS122" s="868"/>
      <c r="BT122" s="868"/>
      <c r="BU122" s="868"/>
      <c r="BV122" s="868">
        <v>5768498</v>
      </c>
      <c r="BW122" s="868"/>
      <c r="BX122" s="868"/>
      <c r="BY122" s="868"/>
      <c r="BZ122" s="868"/>
      <c r="CA122" s="868">
        <v>5850569</v>
      </c>
      <c r="CB122" s="868"/>
      <c r="CC122" s="868"/>
      <c r="CD122" s="868"/>
      <c r="CE122" s="868"/>
      <c r="CF122" s="869">
        <v>213</v>
      </c>
      <c r="CG122" s="870"/>
      <c r="CH122" s="870"/>
      <c r="CI122" s="870"/>
      <c r="CJ122" s="870"/>
      <c r="CK122" s="892"/>
      <c r="CL122" s="878"/>
      <c r="CM122" s="878"/>
      <c r="CN122" s="878"/>
      <c r="CO122" s="879"/>
      <c r="CP122" s="858" t="s">
        <v>463</v>
      </c>
      <c r="CQ122" s="859"/>
      <c r="CR122" s="859"/>
      <c r="CS122" s="859"/>
      <c r="CT122" s="859"/>
      <c r="CU122" s="859"/>
      <c r="CV122" s="859"/>
      <c r="CW122" s="859"/>
      <c r="CX122" s="859"/>
      <c r="CY122" s="859"/>
      <c r="CZ122" s="859"/>
      <c r="DA122" s="859"/>
      <c r="DB122" s="859"/>
      <c r="DC122" s="859"/>
      <c r="DD122" s="859"/>
      <c r="DE122" s="859"/>
      <c r="DF122" s="860"/>
      <c r="DG122" s="836" t="s">
        <v>132</v>
      </c>
      <c r="DH122" s="837"/>
      <c r="DI122" s="837"/>
      <c r="DJ122" s="837"/>
      <c r="DK122" s="837"/>
      <c r="DL122" s="837" t="s">
        <v>431</v>
      </c>
      <c r="DM122" s="837"/>
      <c r="DN122" s="837"/>
      <c r="DO122" s="837"/>
      <c r="DP122" s="837"/>
      <c r="DQ122" s="837" t="s">
        <v>440</v>
      </c>
      <c r="DR122" s="837"/>
      <c r="DS122" s="837"/>
      <c r="DT122" s="837"/>
      <c r="DU122" s="837"/>
      <c r="DV122" s="814" t="s">
        <v>132</v>
      </c>
      <c r="DW122" s="814"/>
      <c r="DX122" s="814"/>
      <c r="DY122" s="814"/>
      <c r="DZ122" s="815"/>
    </row>
    <row r="123" spans="1:130" s="226" customFormat="1" ht="26.25" customHeight="1">
      <c r="A123" s="840"/>
      <c r="B123" s="841"/>
      <c r="C123" s="844" t="s">
        <v>449</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431</v>
      </c>
      <c r="AB123" s="800"/>
      <c r="AC123" s="800"/>
      <c r="AD123" s="800"/>
      <c r="AE123" s="801"/>
      <c r="AF123" s="802" t="s">
        <v>440</v>
      </c>
      <c r="AG123" s="800"/>
      <c r="AH123" s="800"/>
      <c r="AI123" s="800"/>
      <c r="AJ123" s="801"/>
      <c r="AK123" s="802" t="s">
        <v>132</v>
      </c>
      <c r="AL123" s="800"/>
      <c r="AM123" s="800"/>
      <c r="AN123" s="800"/>
      <c r="AO123" s="801"/>
      <c r="AP123" s="847" t="s">
        <v>132</v>
      </c>
      <c r="AQ123" s="848"/>
      <c r="AR123" s="848"/>
      <c r="AS123" s="848"/>
      <c r="AT123" s="849"/>
      <c r="AU123" s="912"/>
      <c r="AV123" s="913"/>
      <c r="AW123" s="913"/>
      <c r="AX123" s="913"/>
      <c r="AY123" s="913"/>
      <c r="AZ123" s="257" t="s">
        <v>185</v>
      </c>
      <c r="BA123" s="257"/>
      <c r="BB123" s="257"/>
      <c r="BC123" s="257"/>
      <c r="BD123" s="257"/>
      <c r="BE123" s="257"/>
      <c r="BF123" s="257"/>
      <c r="BG123" s="257"/>
      <c r="BH123" s="257"/>
      <c r="BI123" s="257"/>
      <c r="BJ123" s="257"/>
      <c r="BK123" s="257"/>
      <c r="BL123" s="257"/>
      <c r="BM123" s="257"/>
      <c r="BN123" s="257"/>
      <c r="BO123" s="900" t="s">
        <v>464</v>
      </c>
      <c r="BP123" s="901"/>
      <c r="BQ123" s="855">
        <v>7844671</v>
      </c>
      <c r="BR123" s="856"/>
      <c r="BS123" s="856"/>
      <c r="BT123" s="856"/>
      <c r="BU123" s="856"/>
      <c r="BV123" s="856">
        <v>7950149</v>
      </c>
      <c r="BW123" s="856"/>
      <c r="BX123" s="856"/>
      <c r="BY123" s="856"/>
      <c r="BZ123" s="856"/>
      <c r="CA123" s="856">
        <v>8162671</v>
      </c>
      <c r="CB123" s="856"/>
      <c r="CC123" s="856"/>
      <c r="CD123" s="856"/>
      <c r="CE123" s="856"/>
      <c r="CF123" s="766"/>
      <c r="CG123" s="767"/>
      <c r="CH123" s="767"/>
      <c r="CI123" s="767"/>
      <c r="CJ123" s="857"/>
      <c r="CK123" s="892"/>
      <c r="CL123" s="878"/>
      <c r="CM123" s="878"/>
      <c r="CN123" s="878"/>
      <c r="CO123" s="879"/>
      <c r="CP123" s="858" t="s">
        <v>399</v>
      </c>
      <c r="CQ123" s="859"/>
      <c r="CR123" s="859"/>
      <c r="CS123" s="859"/>
      <c r="CT123" s="859"/>
      <c r="CU123" s="859"/>
      <c r="CV123" s="859"/>
      <c r="CW123" s="859"/>
      <c r="CX123" s="859"/>
      <c r="CY123" s="859"/>
      <c r="CZ123" s="859"/>
      <c r="DA123" s="859"/>
      <c r="DB123" s="859"/>
      <c r="DC123" s="859"/>
      <c r="DD123" s="859"/>
      <c r="DE123" s="859"/>
      <c r="DF123" s="860"/>
      <c r="DG123" s="799" t="s">
        <v>132</v>
      </c>
      <c r="DH123" s="800"/>
      <c r="DI123" s="800"/>
      <c r="DJ123" s="800"/>
      <c r="DK123" s="801"/>
      <c r="DL123" s="802" t="s">
        <v>429</v>
      </c>
      <c r="DM123" s="800"/>
      <c r="DN123" s="800"/>
      <c r="DO123" s="800"/>
      <c r="DP123" s="801"/>
      <c r="DQ123" s="802" t="s">
        <v>431</v>
      </c>
      <c r="DR123" s="800"/>
      <c r="DS123" s="800"/>
      <c r="DT123" s="800"/>
      <c r="DU123" s="801"/>
      <c r="DV123" s="847" t="s">
        <v>132</v>
      </c>
      <c r="DW123" s="848"/>
      <c r="DX123" s="848"/>
      <c r="DY123" s="848"/>
      <c r="DZ123" s="849"/>
    </row>
    <row r="124" spans="1:130" s="226" customFormat="1" ht="26.25" customHeight="1" thickBot="1">
      <c r="A124" s="840"/>
      <c r="B124" s="841"/>
      <c r="C124" s="844" t="s">
        <v>452</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132</v>
      </c>
      <c r="AB124" s="800"/>
      <c r="AC124" s="800"/>
      <c r="AD124" s="800"/>
      <c r="AE124" s="801"/>
      <c r="AF124" s="802" t="s">
        <v>431</v>
      </c>
      <c r="AG124" s="800"/>
      <c r="AH124" s="800"/>
      <c r="AI124" s="800"/>
      <c r="AJ124" s="801"/>
      <c r="AK124" s="802" t="s">
        <v>431</v>
      </c>
      <c r="AL124" s="800"/>
      <c r="AM124" s="800"/>
      <c r="AN124" s="800"/>
      <c r="AO124" s="801"/>
      <c r="AP124" s="847" t="s">
        <v>431</v>
      </c>
      <c r="AQ124" s="848"/>
      <c r="AR124" s="848"/>
      <c r="AS124" s="848"/>
      <c r="AT124" s="849"/>
      <c r="AU124" s="850" t="s">
        <v>465</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66.8</v>
      </c>
      <c r="BR124" s="854"/>
      <c r="BS124" s="854"/>
      <c r="BT124" s="854"/>
      <c r="BU124" s="854"/>
      <c r="BV124" s="854">
        <v>58.2</v>
      </c>
      <c r="BW124" s="854"/>
      <c r="BX124" s="854"/>
      <c r="BY124" s="854"/>
      <c r="BZ124" s="854"/>
      <c r="CA124" s="854">
        <v>44.8</v>
      </c>
      <c r="CB124" s="854"/>
      <c r="CC124" s="854"/>
      <c r="CD124" s="854"/>
      <c r="CE124" s="854"/>
      <c r="CF124" s="744"/>
      <c r="CG124" s="745"/>
      <c r="CH124" s="745"/>
      <c r="CI124" s="745"/>
      <c r="CJ124" s="885"/>
      <c r="CK124" s="893"/>
      <c r="CL124" s="893"/>
      <c r="CM124" s="893"/>
      <c r="CN124" s="893"/>
      <c r="CO124" s="894"/>
      <c r="CP124" s="858" t="s">
        <v>466</v>
      </c>
      <c r="CQ124" s="859"/>
      <c r="CR124" s="859"/>
      <c r="CS124" s="859"/>
      <c r="CT124" s="859"/>
      <c r="CU124" s="859"/>
      <c r="CV124" s="859"/>
      <c r="CW124" s="859"/>
      <c r="CX124" s="859"/>
      <c r="CY124" s="859"/>
      <c r="CZ124" s="859"/>
      <c r="DA124" s="859"/>
      <c r="DB124" s="859"/>
      <c r="DC124" s="859"/>
      <c r="DD124" s="859"/>
      <c r="DE124" s="859"/>
      <c r="DF124" s="860"/>
      <c r="DG124" s="782" t="s">
        <v>431</v>
      </c>
      <c r="DH124" s="783"/>
      <c r="DI124" s="783"/>
      <c r="DJ124" s="783"/>
      <c r="DK124" s="784"/>
      <c r="DL124" s="785" t="s">
        <v>431</v>
      </c>
      <c r="DM124" s="783"/>
      <c r="DN124" s="783"/>
      <c r="DO124" s="783"/>
      <c r="DP124" s="784"/>
      <c r="DQ124" s="785" t="s">
        <v>431</v>
      </c>
      <c r="DR124" s="783"/>
      <c r="DS124" s="783"/>
      <c r="DT124" s="783"/>
      <c r="DU124" s="784"/>
      <c r="DV124" s="871" t="s">
        <v>431</v>
      </c>
      <c r="DW124" s="872"/>
      <c r="DX124" s="872"/>
      <c r="DY124" s="872"/>
      <c r="DZ124" s="873"/>
    </row>
    <row r="125" spans="1:130" s="226" customFormat="1" ht="26.25" customHeight="1">
      <c r="A125" s="840"/>
      <c r="B125" s="841"/>
      <c r="C125" s="844" t="s">
        <v>454</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431</v>
      </c>
      <c r="AB125" s="800"/>
      <c r="AC125" s="800"/>
      <c r="AD125" s="800"/>
      <c r="AE125" s="801"/>
      <c r="AF125" s="802" t="s">
        <v>431</v>
      </c>
      <c r="AG125" s="800"/>
      <c r="AH125" s="800"/>
      <c r="AI125" s="800"/>
      <c r="AJ125" s="801"/>
      <c r="AK125" s="802" t="s">
        <v>431</v>
      </c>
      <c r="AL125" s="800"/>
      <c r="AM125" s="800"/>
      <c r="AN125" s="800"/>
      <c r="AO125" s="801"/>
      <c r="AP125" s="847" t="s">
        <v>431</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467</v>
      </c>
      <c r="CL125" s="875"/>
      <c r="CM125" s="875"/>
      <c r="CN125" s="875"/>
      <c r="CO125" s="876"/>
      <c r="CP125" s="883" t="s">
        <v>468</v>
      </c>
      <c r="CQ125" s="828"/>
      <c r="CR125" s="828"/>
      <c r="CS125" s="828"/>
      <c r="CT125" s="828"/>
      <c r="CU125" s="828"/>
      <c r="CV125" s="828"/>
      <c r="CW125" s="828"/>
      <c r="CX125" s="828"/>
      <c r="CY125" s="828"/>
      <c r="CZ125" s="828"/>
      <c r="DA125" s="828"/>
      <c r="DB125" s="828"/>
      <c r="DC125" s="828"/>
      <c r="DD125" s="828"/>
      <c r="DE125" s="828"/>
      <c r="DF125" s="829"/>
      <c r="DG125" s="884" t="s">
        <v>431</v>
      </c>
      <c r="DH125" s="865"/>
      <c r="DI125" s="865"/>
      <c r="DJ125" s="865"/>
      <c r="DK125" s="865"/>
      <c r="DL125" s="865" t="s">
        <v>132</v>
      </c>
      <c r="DM125" s="865"/>
      <c r="DN125" s="865"/>
      <c r="DO125" s="865"/>
      <c r="DP125" s="865"/>
      <c r="DQ125" s="865" t="s">
        <v>431</v>
      </c>
      <c r="DR125" s="865"/>
      <c r="DS125" s="865"/>
      <c r="DT125" s="865"/>
      <c r="DU125" s="865"/>
      <c r="DV125" s="866" t="s">
        <v>431</v>
      </c>
      <c r="DW125" s="866"/>
      <c r="DX125" s="866"/>
      <c r="DY125" s="866"/>
      <c r="DZ125" s="867"/>
    </row>
    <row r="126" spans="1:130" s="226" customFormat="1" ht="26.25" customHeight="1" thickBot="1">
      <c r="A126" s="840"/>
      <c r="B126" s="841"/>
      <c r="C126" s="844" t="s">
        <v>456</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431</v>
      </c>
      <c r="AB126" s="800"/>
      <c r="AC126" s="800"/>
      <c r="AD126" s="800"/>
      <c r="AE126" s="801"/>
      <c r="AF126" s="802" t="s">
        <v>431</v>
      </c>
      <c r="AG126" s="800"/>
      <c r="AH126" s="800"/>
      <c r="AI126" s="800"/>
      <c r="AJ126" s="801"/>
      <c r="AK126" s="802" t="s">
        <v>132</v>
      </c>
      <c r="AL126" s="800"/>
      <c r="AM126" s="800"/>
      <c r="AN126" s="800"/>
      <c r="AO126" s="801"/>
      <c r="AP126" s="847" t="s">
        <v>431</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469</v>
      </c>
      <c r="CQ126" s="770"/>
      <c r="CR126" s="770"/>
      <c r="CS126" s="770"/>
      <c r="CT126" s="770"/>
      <c r="CU126" s="770"/>
      <c r="CV126" s="770"/>
      <c r="CW126" s="770"/>
      <c r="CX126" s="770"/>
      <c r="CY126" s="770"/>
      <c r="CZ126" s="770"/>
      <c r="DA126" s="770"/>
      <c r="DB126" s="770"/>
      <c r="DC126" s="770"/>
      <c r="DD126" s="770"/>
      <c r="DE126" s="770"/>
      <c r="DF126" s="771"/>
      <c r="DG126" s="836" t="s">
        <v>132</v>
      </c>
      <c r="DH126" s="837"/>
      <c r="DI126" s="837"/>
      <c r="DJ126" s="837"/>
      <c r="DK126" s="837"/>
      <c r="DL126" s="837" t="s">
        <v>431</v>
      </c>
      <c r="DM126" s="837"/>
      <c r="DN126" s="837"/>
      <c r="DO126" s="837"/>
      <c r="DP126" s="837"/>
      <c r="DQ126" s="837" t="s">
        <v>132</v>
      </c>
      <c r="DR126" s="837"/>
      <c r="DS126" s="837"/>
      <c r="DT126" s="837"/>
      <c r="DU126" s="837"/>
      <c r="DV126" s="814" t="s">
        <v>431</v>
      </c>
      <c r="DW126" s="814"/>
      <c r="DX126" s="814"/>
      <c r="DY126" s="814"/>
      <c r="DZ126" s="815"/>
    </row>
    <row r="127" spans="1:130" s="226" customFormat="1" ht="26.25" customHeight="1">
      <c r="A127" s="842"/>
      <c r="B127" s="843"/>
      <c r="C127" s="861" t="s">
        <v>470</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431</v>
      </c>
      <c r="AB127" s="800"/>
      <c r="AC127" s="800"/>
      <c r="AD127" s="800"/>
      <c r="AE127" s="801"/>
      <c r="AF127" s="802" t="s">
        <v>431</v>
      </c>
      <c r="AG127" s="800"/>
      <c r="AH127" s="800"/>
      <c r="AI127" s="800"/>
      <c r="AJ127" s="801"/>
      <c r="AK127" s="802" t="s">
        <v>431</v>
      </c>
      <c r="AL127" s="800"/>
      <c r="AM127" s="800"/>
      <c r="AN127" s="800"/>
      <c r="AO127" s="801"/>
      <c r="AP127" s="847" t="s">
        <v>431</v>
      </c>
      <c r="AQ127" s="848"/>
      <c r="AR127" s="848"/>
      <c r="AS127" s="848"/>
      <c r="AT127" s="849"/>
      <c r="AU127" s="262"/>
      <c r="AV127" s="262"/>
      <c r="AW127" s="262"/>
      <c r="AX127" s="864" t="s">
        <v>471</v>
      </c>
      <c r="AY127" s="832"/>
      <c r="AZ127" s="832"/>
      <c r="BA127" s="832"/>
      <c r="BB127" s="832"/>
      <c r="BC127" s="832"/>
      <c r="BD127" s="832"/>
      <c r="BE127" s="833"/>
      <c r="BF127" s="831" t="s">
        <v>472</v>
      </c>
      <c r="BG127" s="832"/>
      <c r="BH127" s="832"/>
      <c r="BI127" s="832"/>
      <c r="BJ127" s="832"/>
      <c r="BK127" s="832"/>
      <c r="BL127" s="833"/>
      <c r="BM127" s="831" t="s">
        <v>473</v>
      </c>
      <c r="BN127" s="832"/>
      <c r="BO127" s="832"/>
      <c r="BP127" s="832"/>
      <c r="BQ127" s="832"/>
      <c r="BR127" s="832"/>
      <c r="BS127" s="833"/>
      <c r="BT127" s="831" t="s">
        <v>474</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475</v>
      </c>
      <c r="CQ127" s="770"/>
      <c r="CR127" s="770"/>
      <c r="CS127" s="770"/>
      <c r="CT127" s="770"/>
      <c r="CU127" s="770"/>
      <c r="CV127" s="770"/>
      <c r="CW127" s="770"/>
      <c r="CX127" s="770"/>
      <c r="CY127" s="770"/>
      <c r="CZ127" s="770"/>
      <c r="DA127" s="770"/>
      <c r="DB127" s="770"/>
      <c r="DC127" s="770"/>
      <c r="DD127" s="770"/>
      <c r="DE127" s="770"/>
      <c r="DF127" s="771"/>
      <c r="DG127" s="836" t="s">
        <v>132</v>
      </c>
      <c r="DH127" s="837"/>
      <c r="DI127" s="837"/>
      <c r="DJ127" s="837"/>
      <c r="DK127" s="837"/>
      <c r="DL127" s="837" t="s">
        <v>431</v>
      </c>
      <c r="DM127" s="837"/>
      <c r="DN127" s="837"/>
      <c r="DO127" s="837"/>
      <c r="DP127" s="837"/>
      <c r="DQ127" s="837" t="s">
        <v>431</v>
      </c>
      <c r="DR127" s="837"/>
      <c r="DS127" s="837"/>
      <c r="DT127" s="837"/>
      <c r="DU127" s="837"/>
      <c r="DV127" s="814" t="s">
        <v>431</v>
      </c>
      <c r="DW127" s="814"/>
      <c r="DX127" s="814"/>
      <c r="DY127" s="814"/>
      <c r="DZ127" s="815"/>
    </row>
    <row r="128" spans="1:130" s="226" customFormat="1" ht="26.25" customHeight="1" thickBot="1">
      <c r="A128" s="816" t="s">
        <v>476</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477</v>
      </c>
      <c r="X128" s="818"/>
      <c r="Y128" s="818"/>
      <c r="Z128" s="819"/>
      <c r="AA128" s="820" t="s">
        <v>431</v>
      </c>
      <c r="AB128" s="821"/>
      <c r="AC128" s="821"/>
      <c r="AD128" s="821"/>
      <c r="AE128" s="822"/>
      <c r="AF128" s="823" t="s">
        <v>431</v>
      </c>
      <c r="AG128" s="821"/>
      <c r="AH128" s="821"/>
      <c r="AI128" s="821"/>
      <c r="AJ128" s="822"/>
      <c r="AK128" s="823" t="s">
        <v>132</v>
      </c>
      <c r="AL128" s="821"/>
      <c r="AM128" s="821"/>
      <c r="AN128" s="821"/>
      <c r="AO128" s="822"/>
      <c r="AP128" s="824"/>
      <c r="AQ128" s="825"/>
      <c r="AR128" s="825"/>
      <c r="AS128" s="825"/>
      <c r="AT128" s="826"/>
      <c r="AU128" s="262"/>
      <c r="AV128" s="262"/>
      <c r="AW128" s="262"/>
      <c r="AX128" s="827" t="s">
        <v>478</v>
      </c>
      <c r="AY128" s="828"/>
      <c r="AZ128" s="828"/>
      <c r="BA128" s="828"/>
      <c r="BB128" s="828"/>
      <c r="BC128" s="828"/>
      <c r="BD128" s="828"/>
      <c r="BE128" s="829"/>
      <c r="BF128" s="806" t="s">
        <v>479</v>
      </c>
      <c r="BG128" s="807"/>
      <c r="BH128" s="807"/>
      <c r="BI128" s="807"/>
      <c r="BJ128" s="807"/>
      <c r="BK128" s="807"/>
      <c r="BL128" s="830"/>
      <c r="BM128" s="806">
        <v>15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480</v>
      </c>
      <c r="CQ128" s="748"/>
      <c r="CR128" s="748"/>
      <c r="CS128" s="748"/>
      <c r="CT128" s="748"/>
      <c r="CU128" s="748"/>
      <c r="CV128" s="748"/>
      <c r="CW128" s="748"/>
      <c r="CX128" s="748"/>
      <c r="CY128" s="748"/>
      <c r="CZ128" s="748"/>
      <c r="DA128" s="748"/>
      <c r="DB128" s="748"/>
      <c r="DC128" s="748"/>
      <c r="DD128" s="748"/>
      <c r="DE128" s="748"/>
      <c r="DF128" s="749"/>
      <c r="DG128" s="810">
        <v>19951</v>
      </c>
      <c r="DH128" s="811"/>
      <c r="DI128" s="811"/>
      <c r="DJ128" s="811"/>
      <c r="DK128" s="811"/>
      <c r="DL128" s="811">
        <v>16605</v>
      </c>
      <c r="DM128" s="811"/>
      <c r="DN128" s="811"/>
      <c r="DO128" s="811"/>
      <c r="DP128" s="811"/>
      <c r="DQ128" s="811">
        <v>13831</v>
      </c>
      <c r="DR128" s="811"/>
      <c r="DS128" s="811"/>
      <c r="DT128" s="811"/>
      <c r="DU128" s="811"/>
      <c r="DV128" s="812">
        <v>0.5</v>
      </c>
      <c r="DW128" s="812"/>
      <c r="DX128" s="812"/>
      <c r="DY128" s="812"/>
      <c r="DZ128" s="813"/>
    </row>
    <row r="129" spans="1:131" s="226" customFormat="1" ht="26.25" customHeight="1">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481</v>
      </c>
      <c r="X129" s="797"/>
      <c r="Y129" s="797"/>
      <c r="Z129" s="798"/>
      <c r="AA129" s="799">
        <v>3248832</v>
      </c>
      <c r="AB129" s="800"/>
      <c r="AC129" s="800"/>
      <c r="AD129" s="800"/>
      <c r="AE129" s="801"/>
      <c r="AF129" s="802">
        <v>3248731</v>
      </c>
      <c r="AG129" s="800"/>
      <c r="AH129" s="800"/>
      <c r="AI129" s="800"/>
      <c r="AJ129" s="801"/>
      <c r="AK129" s="802">
        <v>3260657</v>
      </c>
      <c r="AL129" s="800"/>
      <c r="AM129" s="800"/>
      <c r="AN129" s="800"/>
      <c r="AO129" s="801"/>
      <c r="AP129" s="803"/>
      <c r="AQ129" s="804"/>
      <c r="AR129" s="804"/>
      <c r="AS129" s="804"/>
      <c r="AT129" s="805"/>
      <c r="AU129" s="264"/>
      <c r="AV129" s="264"/>
      <c r="AW129" s="264"/>
      <c r="AX129" s="769" t="s">
        <v>482</v>
      </c>
      <c r="AY129" s="770"/>
      <c r="AZ129" s="770"/>
      <c r="BA129" s="770"/>
      <c r="BB129" s="770"/>
      <c r="BC129" s="770"/>
      <c r="BD129" s="770"/>
      <c r="BE129" s="771"/>
      <c r="BF129" s="789" t="s">
        <v>483</v>
      </c>
      <c r="BG129" s="790"/>
      <c r="BH129" s="790"/>
      <c r="BI129" s="790"/>
      <c r="BJ129" s="790"/>
      <c r="BK129" s="790"/>
      <c r="BL129" s="791"/>
      <c r="BM129" s="789">
        <v>20</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484</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485</v>
      </c>
      <c r="X130" s="797"/>
      <c r="Y130" s="797"/>
      <c r="Z130" s="798"/>
      <c r="AA130" s="799">
        <v>527774</v>
      </c>
      <c r="AB130" s="800"/>
      <c r="AC130" s="800"/>
      <c r="AD130" s="800"/>
      <c r="AE130" s="801"/>
      <c r="AF130" s="802">
        <v>514175</v>
      </c>
      <c r="AG130" s="800"/>
      <c r="AH130" s="800"/>
      <c r="AI130" s="800"/>
      <c r="AJ130" s="801"/>
      <c r="AK130" s="802">
        <v>513557</v>
      </c>
      <c r="AL130" s="800"/>
      <c r="AM130" s="800"/>
      <c r="AN130" s="800"/>
      <c r="AO130" s="801"/>
      <c r="AP130" s="803"/>
      <c r="AQ130" s="804"/>
      <c r="AR130" s="804"/>
      <c r="AS130" s="804"/>
      <c r="AT130" s="805"/>
      <c r="AU130" s="264"/>
      <c r="AV130" s="264"/>
      <c r="AW130" s="264"/>
      <c r="AX130" s="769" t="s">
        <v>486</v>
      </c>
      <c r="AY130" s="770"/>
      <c r="AZ130" s="770"/>
      <c r="BA130" s="770"/>
      <c r="BB130" s="770"/>
      <c r="BC130" s="770"/>
      <c r="BD130" s="770"/>
      <c r="BE130" s="771"/>
      <c r="BF130" s="772">
        <v>12.5</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487</v>
      </c>
      <c r="X131" s="780"/>
      <c r="Y131" s="780"/>
      <c r="Z131" s="781"/>
      <c r="AA131" s="782">
        <v>2721058</v>
      </c>
      <c r="AB131" s="783"/>
      <c r="AC131" s="783"/>
      <c r="AD131" s="783"/>
      <c r="AE131" s="784"/>
      <c r="AF131" s="785">
        <v>2734556</v>
      </c>
      <c r="AG131" s="783"/>
      <c r="AH131" s="783"/>
      <c r="AI131" s="783"/>
      <c r="AJ131" s="784"/>
      <c r="AK131" s="785">
        <v>2747100</v>
      </c>
      <c r="AL131" s="783"/>
      <c r="AM131" s="783"/>
      <c r="AN131" s="783"/>
      <c r="AO131" s="784"/>
      <c r="AP131" s="786"/>
      <c r="AQ131" s="787"/>
      <c r="AR131" s="787"/>
      <c r="AS131" s="787"/>
      <c r="AT131" s="788"/>
      <c r="AU131" s="264"/>
      <c r="AV131" s="264"/>
      <c r="AW131" s="264"/>
      <c r="AX131" s="747" t="s">
        <v>488</v>
      </c>
      <c r="AY131" s="748"/>
      <c r="AZ131" s="748"/>
      <c r="BA131" s="748"/>
      <c r="BB131" s="748"/>
      <c r="BC131" s="748"/>
      <c r="BD131" s="748"/>
      <c r="BE131" s="749"/>
      <c r="BF131" s="750">
        <v>44.8</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489</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490</v>
      </c>
      <c r="W132" s="760"/>
      <c r="X132" s="760"/>
      <c r="Y132" s="760"/>
      <c r="Z132" s="761"/>
      <c r="AA132" s="762">
        <v>11.84109269</v>
      </c>
      <c r="AB132" s="763"/>
      <c r="AC132" s="763"/>
      <c r="AD132" s="763"/>
      <c r="AE132" s="764"/>
      <c r="AF132" s="765">
        <v>12.72224815</v>
      </c>
      <c r="AG132" s="763"/>
      <c r="AH132" s="763"/>
      <c r="AI132" s="763"/>
      <c r="AJ132" s="764"/>
      <c r="AK132" s="765">
        <v>13.221761130000001</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491</v>
      </c>
      <c r="W133" s="739"/>
      <c r="X133" s="739"/>
      <c r="Y133" s="739"/>
      <c r="Z133" s="740"/>
      <c r="AA133" s="741">
        <v>11.7</v>
      </c>
      <c r="AB133" s="742"/>
      <c r="AC133" s="742"/>
      <c r="AD133" s="742"/>
      <c r="AE133" s="743"/>
      <c r="AF133" s="741">
        <v>12.2</v>
      </c>
      <c r="AG133" s="742"/>
      <c r="AH133" s="742"/>
      <c r="AI133" s="742"/>
      <c r="AJ133" s="743"/>
      <c r="AK133" s="741">
        <v>12.5</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fFtvfMjWVzvCJU2RyV6fyxPx+ghCwhrZwkSlZcSVJvxst8TFf0wtwOJSDyHZUQX7c1YMQ1PXSTTeT/dWOdtInA==" saltValue="fVWm1gYF2+Ty8IR/79uhc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 right="0" top="0.78740157480314965" bottom="0.19685039370078741" header="0.39370078740157483" footer="0.19685039370078741"/>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492</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hOXWzqpW5adxfKloWaOaVwXen/ByDPl0lVue8r6qFK5QSd5kCE22gom3/o6LyGf81EEZVuNhBam6gHqFnx6Z7w==" saltValue="k7ou8pZBNOZDjvEYgc0/Zw==" spinCount="100000" sheet="1" objects="1" scenarios="1"/>
  <dataConsolidate/>
  <phoneticPr fontId="2"/>
  <printOptions verticalCentered="1"/>
  <pageMargins left="0.78740157480314965" right="0" top="0" bottom="0" header="0" footer="0"/>
  <pageSetup paperSize="9" scale="42"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hzOX07I7msaXoQXu9lZvGxtKSyj9QIkMub+l1S5DzaXDCAXmuv81Nr4LaHqMvKIkH1paf1jhC8e+exZqbJKPOw==" saltValue="4kjSpHPSAujcH+bFc5C+jA==" spinCount="100000" sheet="1" objects="1" scenarios="1"/>
  <dataConsolidate/>
  <phoneticPr fontId="2"/>
  <printOptions verticalCentered="1"/>
  <pageMargins left="0.78740157480314965" right="0" top="0" bottom="0" header="0" footer="0"/>
  <pageSetup paperSize="9" scale="45"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494</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7" t="s">
        <v>495</v>
      </c>
      <c r="AP7" s="283"/>
      <c r="AQ7" s="284" t="s">
        <v>496</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8"/>
      <c r="AP8" s="289" t="s">
        <v>497</v>
      </c>
      <c r="AQ8" s="290" t="s">
        <v>498</v>
      </c>
      <c r="AR8" s="291" t="s">
        <v>499</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71" t="s">
        <v>500</v>
      </c>
      <c r="AL9" s="1172"/>
      <c r="AM9" s="1172"/>
      <c r="AN9" s="1173"/>
      <c r="AO9" s="292">
        <v>990186</v>
      </c>
      <c r="AP9" s="292">
        <v>171609</v>
      </c>
      <c r="AQ9" s="293">
        <v>135358</v>
      </c>
      <c r="AR9" s="294">
        <v>26.8</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71" t="s">
        <v>501</v>
      </c>
      <c r="AL10" s="1172"/>
      <c r="AM10" s="1172"/>
      <c r="AN10" s="1173"/>
      <c r="AO10" s="295">
        <v>250997</v>
      </c>
      <c r="AP10" s="295">
        <v>43500</v>
      </c>
      <c r="AQ10" s="296">
        <v>16285</v>
      </c>
      <c r="AR10" s="297">
        <v>167.1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71" t="s">
        <v>502</v>
      </c>
      <c r="AL11" s="1172"/>
      <c r="AM11" s="1172"/>
      <c r="AN11" s="1173"/>
      <c r="AO11" s="295">
        <v>149411</v>
      </c>
      <c r="AP11" s="295">
        <v>25894</v>
      </c>
      <c r="AQ11" s="296">
        <v>23139</v>
      </c>
      <c r="AR11" s="297">
        <v>11.9</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71" t="s">
        <v>503</v>
      </c>
      <c r="AL12" s="1172"/>
      <c r="AM12" s="1172"/>
      <c r="AN12" s="1173"/>
      <c r="AO12" s="295" t="s">
        <v>504</v>
      </c>
      <c r="AP12" s="295" t="s">
        <v>504</v>
      </c>
      <c r="AQ12" s="296">
        <v>3507</v>
      </c>
      <c r="AR12" s="297" t="s">
        <v>504</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71" t="s">
        <v>505</v>
      </c>
      <c r="AL13" s="1172"/>
      <c r="AM13" s="1172"/>
      <c r="AN13" s="1173"/>
      <c r="AO13" s="295" t="s">
        <v>504</v>
      </c>
      <c r="AP13" s="295" t="s">
        <v>504</v>
      </c>
      <c r="AQ13" s="296">
        <v>1</v>
      </c>
      <c r="AR13" s="297" t="s">
        <v>504</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71" t="s">
        <v>506</v>
      </c>
      <c r="AL14" s="1172"/>
      <c r="AM14" s="1172"/>
      <c r="AN14" s="1173"/>
      <c r="AO14" s="295">
        <v>85435</v>
      </c>
      <c r="AP14" s="295">
        <v>14807</v>
      </c>
      <c r="AQ14" s="296">
        <v>6299</v>
      </c>
      <c r="AR14" s="297">
        <v>135.1</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71" t="s">
        <v>507</v>
      </c>
      <c r="AL15" s="1172"/>
      <c r="AM15" s="1172"/>
      <c r="AN15" s="1173"/>
      <c r="AO15" s="295" t="s">
        <v>504</v>
      </c>
      <c r="AP15" s="295" t="s">
        <v>504</v>
      </c>
      <c r="AQ15" s="296">
        <v>3566</v>
      </c>
      <c r="AR15" s="297" t="s">
        <v>504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4" t="s">
        <v>508</v>
      </c>
      <c r="AL16" s="1175"/>
      <c r="AM16" s="1175"/>
      <c r="AN16" s="1176"/>
      <c r="AO16" s="295">
        <v>-119544</v>
      </c>
      <c r="AP16" s="295">
        <v>-20718</v>
      </c>
      <c r="AQ16" s="296">
        <v>-14081</v>
      </c>
      <c r="AR16" s="297">
        <v>47.1</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4" t="s">
        <v>185</v>
      </c>
      <c r="AL17" s="1175"/>
      <c r="AM17" s="1175"/>
      <c r="AN17" s="1176"/>
      <c r="AO17" s="295">
        <v>1356485</v>
      </c>
      <c r="AP17" s="295">
        <v>235093</v>
      </c>
      <c r="AQ17" s="296">
        <v>174073</v>
      </c>
      <c r="AR17" s="297">
        <v>35.1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509</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510</v>
      </c>
      <c r="AP20" s="303" t="s">
        <v>511</v>
      </c>
      <c r="AQ20" s="304" t="s">
        <v>512</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8" t="s">
        <v>513</v>
      </c>
      <c r="AL21" s="1169"/>
      <c r="AM21" s="1169"/>
      <c r="AN21" s="1170"/>
      <c r="AO21" s="307">
        <v>17.329999999999998</v>
      </c>
      <c r="AP21" s="308">
        <v>15.56</v>
      </c>
      <c r="AQ21" s="309">
        <v>1.77</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8" t="s">
        <v>514</v>
      </c>
      <c r="AL22" s="1169"/>
      <c r="AM22" s="1169"/>
      <c r="AN22" s="1170"/>
      <c r="AO22" s="312">
        <v>98.3</v>
      </c>
      <c r="AP22" s="313">
        <v>96</v>
      </c>
      <c r="AQ22" s="314">
        <v>2.2999999999999998</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516</v>
      </c>
      <c r="AO27" s="273"/>
      <c r="AP27" s="273"/>
      <c r="AQ27" s="273"/>
      <c r="AR27" s="273"/>
      <c r="AS27" s="273"/>
      <c r="AT27" s="273"/>
    </row>
    <row r="28" spans="1:46" ht="17.25">
      <c r="A28" s="274" t="s">
        <v>517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518</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7" t="s">
        <v>495</v>
      </c>
      <c r="AP30" s="283"/>
      <c r="AQ30" s="284" t="s">
        <v>496</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8"/>
      <c r="AP31" s="289" t="s">
        <v>497</v>
      </c>
      <c r="AQ31" s="290" t="s">
        <v>498</v>
      </c>
      <c r="AR31" s="291" t="s">
        <v>499</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9" t="s">
        <v>519</v>
      </c>
      <c r="AL32" s="1160"/>
      <c r="AM32" s="1160"/>
      <c r="AN32" s="1161"/>
      <c r="AO32" s="322">
        <v>740266</v>
      </c>
      <c r="AP32" s="322">
        <v>128296</v>
      </c>
      <c r="AQ32" s="323">
        <v>106722</v>
      </c>
      <c r="AR32" s="324">
        <v>20.2</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9" t="s">
        <v>520</v>
      </c>
      <c r="AL33" s="1160"/>
      <c r="AM33" s="1160"/>
      <c r="AN33" s="1161"/>
      <c r="AO33" s="322" t="s">
        <v>504</v>
      </c>
      <c r="AP33" s="322" t="s">
        <v>504</v>
      </c>
      <c r="AQ33" s="323">
        <v>147</v>
      </c>
      <c r="AR33" s="324" t="s">
        <v>504</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9" t="s">
        <v>521</v>
      </c>
      <c r="AL34" s="1160"/>
      <c r="AM34" s="1160"/>
      <c r="AN34" s="1161"/>
      <c r="AO34" s="322" t="s">
        <v>504</v>
      </c>
      <c r="AP34" s="322" t="s">
        <v>504</v>
      </c>
      <c r="AQ34" s="323">
        <v>287</v>
      </c>
      <c r="AR34" s="324" t="s">
        <v>504</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9" t="s">
        <v>522</v>
      </c>
      <c r="AL35" s="1160"/>
      <c r="AM35" s="1160"/>
      <c r="AN35" s="1161"/>
      <c r="AO35" s="322">
        <v>43349</v>
      </c>
      <c r="AP35" s="322">
        <v>7513</v>
      </c>
      <c r="AQ35" s="323">
        <v>22428</v>
      </c>
      <c r="AR35" s="324">
        <v>-66.5</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9" t="s">
        <v>523</v>
      </c>
      <c r="AL36" s="1160"/>
      <c r="AM36" s="1160"/>
      <c r="AN36" s="1161"/>
      <c r="AO36" s="322">
        <v>93076</v>
      </c>
      <c r="AP36" s="322">
        <v>16131</v>
      </c>
      <c r="AQ36" s="323">
        <v>4327</v>
      </c>
      <c r="AR36" s="324">
        <v>272.8</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9" t="s">
        <v>524</v>
      </c>
      <c r="AL37" s="1160"/>
      <c r="AM37" s="1160"/>
      <c r="AN37" s="1161"/>
      <c r="AO37" s="322" t="s">
        <v>504</v>
      </c>
      <c r="AP37" s="322" t="s">
        <v>504</v>
      </c>
      <c r="AQ37" s="323">
        <v>1437</v>
      </c>
      <c r="AR37" s="324" t="s">
        <v>504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2" t="s">
        <v>525</v>
      </c>
      <c r="AL38" s="1163"/>
      <c r="AM38" s="1163"/>
      <c r="AN38" s="1164"/>
      <c r="AO38" s="325">
        <v>81</v>
      </c>
      <c r="AP38" s="325">
        <v>14</v>
      </c>
      <c r="AQ38" s="326">
        <v>25</v>
      </c>
      <c r="AR38" s="314">
        <v>-44</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2" t="s">
        <v>526</v>
      </c>
      <c r="AL39" s="1163"/>
      <c r="AM39" s="1163"/>
      <c r="AN39" s="1164"/>
      <c r="AO39" s="322" t="s">
        <v>504</v>
      </c>
      <c r="AP39" s="322" t="s">
        <v>504</v>
      </c>
      <c r="AQ39" s="323">
        <v>-4811</v>
      </c>
      <c r="AR39" s="324" t="s">
        <v>504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9" t="s">
        <v>527</v>
      </c>
      <c r="AL40" s="1160"/>
      <c r="AM40" s="1160"/>
      <c r="AN40" s="1161"/>
      <c r="AO40" s="322">
        <v>-513557</v>
      </c>
      <c r="AP40" s="322">
        <v>-89005</v>
      </c>
      <c r="AQ40" s="323">
        <v>-91754</v>
      </c>
      <c r="AR40" s="324">
        <v>-3</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5" t="s">
        <v>300</v>
      </c>
      <c r="AL41" s="1166"/>
      <c r="AM41" s="1166"/>
      <c r="AN41" s="1167"/>
      <c r="AO41" s="322">
        <v>363215</v>
      </c>
      <c r="AP41" s="322">
        <v>62949</v>
      </c>
      <c r="AQ41" s="323">
        <v>38807</v>
      </c>
      <c r="AR41" s="324">
        <v>62.2</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528</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530</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52" t="s">
        <v>495</v>
      </c>
      <c r="AN49" s="1154" t="s">
        <v>531</v>
      </c>
      <c r="AO49" s="1155"/>
      <c r="AP49" s="1155"/>
      <c r="AQ49" s="1155"/>
      <c r="AR49" s="1156"/>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3"/>
      <c r="AN50" s="338" t="s">
        <v>532</v>
      </c>
      <c r="AO50" s="339" t="s">
        <v>533</v>
      </c>
      <c r="AP50" s="340" t="s">
        <v>534</v>
      </c>
      <c r="AQ50" s="341" t="s">
        <v>535</v>
      </c>
      <c r="AR50" s="342" t="s">
        <v>536</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537</v>
      </c>
      <c r="AL51" s="335"/>
      <c r="AM51" s="343">
        <v>1631249</v>
      </c>
      <c r="AN51" s="344">
        <v>269583</v>
      </c>
      <c r="AO51" s="345">
        <v>98.4</v>
      </c>
      <c r="AP51" s="346">
        <v>174587</v>
      </c>
      <c r="AQ51" s="347">
        <v>19.100000000000001</v>
      </c>
      <c r="AR51" s="348">
        <v>79.3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538</v>
      </c>
      <c r="AM52" s="351">
        <v>648807</v>
      </c>
      <c r="AN52" s="352">
        <v>107223</v>
      </c>
      <c r="AO52" s="353">
        <v>37.6</v>
      </c>
      <c r="AP52" s="354">
        <v>79695</v>
      </c>
      <c r="AQ52" s="355">
        <v>17</v>
      </c>
      <c r="AR52" s="356">
        <v>20.6</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539</v>
      </c>
      <c r="AL53" s="335"/>
      <c r="AM53" s="343">
        <v>1457883</v>
      </c>
      <c r="AN53" s="344">
        <v>243875</v>
      </c>
      <c r="AO53" s="345">
        <v>-9.5</v>
      </c>
      <c r="AP53" s="346">
        <v>175675</v>
      </c>
      <c r="AQ53" s="347">
        <v>0.6</v>
      </c>
      <c r="AR53" s="348">
        <v>-10.1</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538</v>
      </c>
      <c r="AM54" s="351">
        <v>567646</v>
      </c>
      <c r="AN54" s="352">
        <v>94956</v>
      </c>
      <c r="AO54" s="353">
        <v>-11.4</v>
      </c>
      <c r="AP54" s="354">
        <v>87698</v>
      </c>
      <c r="AQ54" s="355">
        <v>10</v>
      </c>
      <c r="AR54" s="356">
        <v>-21.4</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540</v>
      </c>
      <c r="AL55" s="335"/>
      <c r="AM55" s="343">
        <v>570815</v>
      </c>
      <c r="AN55" s="344">
        <v>96699</v>
      </c>
      <c r="AO55" s="345">
        <v>-60.3</v>
      </c>
      <c r="AP55" s="346">
        <v>162193</v>
      </c>
      <c r="AQ55" s="347">
        <v>-7.7</v>
      </c>
      <c r="AR55" s="348">
        <v>-52.6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538</v>
      </c>
      <c r="AM56" s="351">
        <v>337222</v>
      </c>
      <c r="AN56" s="352">
        <v>57127</v>
      </c>
      <c r="AO56" s="353">
        <v>-39.799999999999997</v>
      </c>
      <c r="AP56" s="354">
        <v>79985</v>
      </c>
      <c r="AQ56" s="355">
        <v>-8.8000000000000007</v>
      </c>
      <c r="AR56" s="356">
        <v>-31</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541</v>
      </c>
      <c r="AL57" s="335"/>
      <c r="AM57" s="343">
        <v>765391</v>
      </c>
      <c r="AN57" s="344">
        <v>132719</v>
      </c>
      <c r="AO57" s="345">
        <v>37.200000000000003</v>
      </c>
      <c r="AP57" s="346">
        <v>168868</v>
      </c>
      <c r="AQ57" s="347">
        <v>4.0999999999999996</v>
      </c>
      <c r="AR57" s="348">
        <v>33.1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538</v>
      </c>
      <c r="AM58" s="351">
        <v>323365</v>
      </c>
      <c r="AN58" s="352">
        <v>56072</v>
      </c>
      <c r="AO58" s="353">
        <v>-1.8</v>
      </c>
      <c r="AP58" s="354">
        <v>79360</v>
      </c>
      <c r="AQ58" s="355">
        <v>-0.8</v>
      </c>
      <c r="AR58" s="356">
        <v>-1</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542</v>
      </c>
      <c r="AL59" s="335"/>
      <c r="AM59" s="343">
        <v>950904</v>
      </c>
      <c r="AN59" s="344">
        <v>164801</v>
      </c>
      <c r="AO59" s="345">
        <v>24.2</v>
      </c>
      <c r="AP59" s="346">
        <v>202870</v>
      </c>
      <c r="AQ59" s="347">
        <v>20.100000000000001</v>
      </c>
      <c r="AR59" s="348">
        <v>4.0999999999999996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538</v>
      </c>
      <c r="AM60" s="351">
        <v>425781</v>
      </c>
      <c r="AN60" s="352">
        <v>73792</v>
      </c>
      <c r="AO60" s="353">
        <v>31.6</v>
      </c>
      <c r="AP60" s="354">
        <v>79735</v>
      </c>
      <c r="AQ60" s="355">
        <v>0.5</v>
      </c>
      <c r="AR60" s="356">
        <v>31.1</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543</v>
      </c>
      <c r="AL61" s="357"/>
      <c r="AM61" s="358">
        <v>1075248</v>
      </c>
      <c r="AN61" s="359">
        <v>181535</v>
      </c>
      <c r="AO61" s="360">
        <v>18</v>
      </c>
      <c r="AP61" s="361">
        <v>176839</v>
      </c>
      <c r="AQ61" s="362">
        <v>7.2</v>
      </c>
      <c r="AR61" s="348">
        <v>10.8</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538</v>
      </c>
      <c r="AM62" s="351">
        <v>460564</v>
      </c>
      <c r="AN62" s="352">
        <v>77834</v>
      </c>
      <c r="AO62" s="353">
        <v>3.2</v>
      </c>
      <c r="AP62" s="354">
        <v>81295</v>
      </c>
      <c r="AQ62" s="355">
        <v>3.6</v>
      </c>
      <c r="AR62" s="356">
        <v>-0.4</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PFoUD15Ak42KQXL0IRjcrUfRBONhvDzzI/deEplAYyCCpuQbyIOcpMdHg/SndLBOWVnia01+e/VD7zToiOrI8A==" saltValue="lkH4uIzvd8tth6EWUjGAm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verticalCentered="1"/>
  <pageMargins left="0.78740157480314965" right="0" top="0" bottom="0"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545</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frynxeMOG92/5t+OlrmiWOfmsfI45gmc20Rjg6jkPKrj03eUmlTP0E+QOb9/IeSNmf4UQr7J4GiAiG2OxT5hw==" saltValue="ZrKddrE/pt9CAGAxADF5wg==" spinCount="100000" sheet="1" objects="1" scenarios="1"/>
  <dataConsolidate/>
  <phoneticPr fontId="2"/>
  <printOptions verticalCentered="1"/>
  <pageMargins left="0.78740157480314965" right="0" top="0"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H3lDYjTam02ddhaFdr01PUM0aD5JbSYfG5BS9lZi1Yjems7CuZwvx0YybZXRBuNaoeZF8UmZ3OYotRQQL7axA==" saltValue="Eom3GeARtGLU52ednIHWJQ==" spinCount="100000" sheet="1" objects="1" scenarios="1"/>
  <dataConsolidate/>
  <phoneticPr fontId="2"/>
  <printOptions verticalCentered="1"/>
  <pageMargins left="0.78740157480314965" right="0" top="0"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547</v>
      </c>
      <c r="G46" s="8" t="s">
        <v>548</v>
      </c>
      <c r="H46" s="8" t="s">
        <v>549</v>
      </c>
      <c r="I46" s="8" t="s">
        <v>550</v>
      </c>
      <c r="J46" s="9" t="s">
        <v>551</v>
      </c>
    </row>
    <row r="47" spans="2:10" ht="57.75" customHeight="1">
      <c r="B47" s="10"/>
      <c r="C47" s="1177" t="s">
        <v>3</v>
      </c>
      <c r="D47" s="1177"/>
      <c r="E47" s="1178"/>
      <c r="F47" s="11">
        <v>30.22</v>
      </c>
      <c r="G47" s="12">
        <v>26.73</v>
      </c>
      <c r="H47" s="12">
        <v>25.69</v>
      </c>
      <c r="I47" s="12">
        <v>29.18</v>
      </c>
      <c r="J47" s="13">
        <v>32.51</v>
      </c>
    </row>
    <row r="48" spans="2:10" ht="57.75" customHeight="1">
      <c r="B48" s="14"/>
      <c r="C48" s="1179" t="s">
        <v>4</v>
      </c>
      <c r="D48" s="1179"/>
      <c r="E48" s="1180"/>
      <c r="F48" s="15">
        <v>1.27</v>
      </c>
      <c r="G48" s="16">
        <v>1.49</v>
      </c>
      <c r="H48" s="16">
        <v>1.37</v>
      </c>
      <c r="I48" s="16">
        <v>2.0499999999999998</v>
      </c>
      <c r="J48" s="17">
        <v>1.41</v>
      </c>
    </row>
    <row r="49" spans="2:10" ht="57.75" customHeight="1" thickBot="1">
      <c r="B49" s="18"/>
      <c r="C49" s="1181" t="s">
        <v>5</v>
      </c>
      <c r="D49" s="1181"/>
      <c r="E49" s="1182"/>
      <c r="F49" s="19" t="s">
        <v>552</v>
      </c>
      <c r="G49" s="20" t="s">
        <v>553</v>
      </c>
      <c r="H49" s="20" t="s">
        <v>554</v>
      </c>
      <c r="I49" s="20">
        <v>3.44</v>
      </c>
      <c r="J49" s="21">
        <v>1.39</v>
      </c>
    </row>
    <row r="50" spans="2:10" ht="13.5" customHeight="1"/>
    <row r="51" spans="2:10" ht="13.5" hidden="1" customHeight="1"/>
    <row r="52" spans="2:10" ht="13.5" hidden="1" customHeight="1"/>
    <row r="53" spans="2:10" ht="13.5" hidden="1" customHeight="1"/>
  </sheetData>
  <sheetProtection algorithmName="SHA-512" hashValue="BhmdnERi8J0kursYfV0+sHApPUhJs8wPmOUoBhp5/zX2epR9b7zrIJ5cSE6VaD/NY5cFDPr4l8k9cWEsclBvnw==" saltValue="Js3cror8VLSBujMwaxYWBg==" spinCount="100000" sheet="1" objects="1" scenarios="1"/>
  <mergeCells count="3">
    <mergeCell ref="C47:E47"/>
    <mergeCell ref="C48:E48"/>
    <mergeCell ref="C49:E49"/>
  </mergeCells>
  <phoneticPr fontId="2"/>
  <printOptions horizontalCentered="1"/>
  <pageMargins left="0" right="0" top="0.78740157480314965" bottom="0.39370078740157483" header="0" footer="0"/>
  <pageSetup paperSize="9" scale="57"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014soumu</cp:lastModifiedBy>
  <cp:lastPrinted>2019-03-14T02:13:04Z</cp:lastPrinted>
  <dcterms:created xsi:type="dcterms:W3CDTF">2019-02-14T05:29:17Z</dcterms:created>
  <dcterms:modified xsi:type="dcterms:W3CDTF">2019-03-14T23:27:33Z</dcterms:modified>
  <cp:category/>
</cp:coreProperties>
</file>